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130" firstSheet="10" activeTab="13"/>
  </bookViews>
  <sheets>
    <sheet name="ทางการไปรษณีย์ ปี 64" sheetId="1" r:id="rId1"/>
    <sheet name="ทางขนส่งอื่นๆ ปี 64" sheetId="2" r:id="rId2"/>
    <sheet name="ส่งทางปณท.แยกประเภทบริการ10-63" sheetId="3" r:id="rId3"/>
    <sheet name="ส่งทาง ปณท.แยกประเภทบริการ11-63" sheetId="4" r:id="rId4"/>
    <sheet name="ส่งทางปณท.แยกประเภทบริการ12-63" sheetId="5" r:id="rId5"/>
    <sheet name="ส่งทางปณท.แยกประเภทบริการ01-64" sheetId="6" r:id="rId6"/>
    <sheet name="ส่งทาง ปณท.แยกประเภทบริการ02-64" sheetId="7" r:id="rId7"/>
    <sheet name="ส่งทาง ปณท.แยกประเภทบริการ03-64" sheetId="8" r:id="rId8"/>
    <sheet name="ส่งทาง ปณท.แยกประเภทบริการ04-64" sheetId="9" r:id="rId9"/>
    <sheet name="ส่งทาง ปณท.แยกประเภทบริการ05-64" sheetId="10" r:id="rId10"/>
    <sheet name="ส่งทาง ปณท.แยกประเภทบริการ06-64" sheetId="11" r:id="rId11"/>
    <sheet name="ส่งทาง ปณท.แยกประเภทบริการ07-64" sheetId="12" r:id="rId12"/>
    <sheet name="ส่งทาง ปณท.แยกประเภทบริการ08-64" sheetId="13" r:id="rId13"/>
    <sheet name="ส่งทาง ปณท.แยกประเภทบริการ09-64" sheetId="14" r:id="rId14"/>
  </sheets>
  <definedNames>
    <definedName name="_xlnm.Print_Titles" localSheetId="0">'ทางการไปรษณีย์ ปี 64'!$G:$G,'ทางการไปรษณีย์ ปี 64'!$4:$4</definedName>
  </definedNames>
  <calcPr fullCalcOnLoad="1"/>
</workbook>
</file>

<file path=xl/sharedStrings.xml><?xml version="1.0" encoding="utf-8"?>
<sst xmlns="http://schemas.openxmlformats.org/spreadsheetml/2006/main" count="5730" uniqueCount="149">
  <si>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</si>
  <si>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</si>
  <si>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</si>
  <si>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</si>
  <si>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</si>
  <si>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</si>
  <si>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</si>
  <si>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</si>
  <si>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</si>
  <si>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</si>
  <si>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</si>
  <si>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</si>
  <si>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</si>
  <si>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</si>
  <si>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</si>
  <si>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</si>
  <si>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</si>
  <si>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</si>
  <si>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</si>
  <si>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</si>
  <si>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</si>
  <si>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</si>
  <si>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</si>
  <si>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</si>
  <si>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</si>
  <si>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</si>
  <si>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>-</t>
  </si>
  <si>
    <t>ศูนย์เครื่องมือวิทยาศาสตร์และเทคโนโลยี</t>
  </si>
  <si>
    <t>ส.วิศวกรรมศาสตร์และทรัพยากร</t>
  </si>
  <si>
    <t>ศูนย์หนังสือมหาวิทยาลัยวลัยลักษณ์</t>
  </si>
  <si>
    <t>หน่วยวิจัยนวัตกรรมด้านสารสนเทศ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</si>
  <si>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</si>
  <si>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</si>
  <si>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</si>
  <si>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</si>
  <si>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</si>
  <si>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</si>
  <si>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</si>
  <si>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</si>
  <si>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</si>
  <si>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</si>
  <si>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</si>
  <si>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</si>
  <si>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</si>
  <si>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</si>
  <si>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</si>
  <si>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</si>
  <si>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</si>
  <si>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</si>
  <si>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</si>
  <si>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</si>
  <si>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</si>
  <si>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</si>
  <si>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</si>
  <si>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</si>
  <si>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</si>
  <si>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</si>
  <si>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</si>
  <si>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</si>
  <si>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</si>
  <si>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</si>
  <si>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</si>
  <si>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</si>
  <si>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</si>
  <si>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</si>
  <si>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</si>
  <si>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 xml:space="preserve">                         สารสนเทศดิจิทอลของหน่วยงานภาครัฐฯ)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</si>
  <si>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</si>
  <si>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</si>
  <si>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</si>
  <si>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</si>
  <si>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ส.วิทยาศาสตร์ (โครงการจัดการแข่งขันฟิสิกส์โอลิมปิก</t>
  </si>
  <si>
    <t xml:space="preserve">                   ระดับชาติ ครั้งที่ 14) 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</si>
  <si>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</si>
  <si>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</si>
  <si>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</si>
  <si>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(UBI)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</si>
  <si>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</si>
  <si>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</si>
  <si>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</si>
  <si>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</si>
  <si>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</si>
  <si>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</si>
  <si>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</si>
  <si>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</si>
  <si>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</si>
  <si>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</si>
  <si>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</si>
  <si>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</si>
  <si>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</si>
  <si>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</si>
  <si>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 xml:space="preserve">หน่วยงาน  </t>
  </si>
  <si>
    <t>กย.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</si>
  <si>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</si>
  <si>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</si>
  <si>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</si>
  <si>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</si>
  <si>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</si>
  <si>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</si>
  <si>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</si>
  <si>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</si>
  <si>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</si>
  <si>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</si>
  <si>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</si>
  <si>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รายงานการใช้งบประมาณค่าจัดส่งไปรษณีย์ภัณฑ์และพัสดุภัณฑ์ มหาวิทยาลัยวลัยลักษณ์ ประจำปีงบประมาณ 2563  (กรณีหักจาก segment รายหน่วยงาน)</t>
  </si>
  <si>
    <t>ลำดับ</t>
  </si>
  <si>
    <t>หมายเหตุ</t>
  </si>
  <si>
    <r>
      <t>สถาบันวิจัยฯ</t>
    </r>
    <r>
      <rPr>
        <sz val="12"/>
        <rFont val="TH SarabunPSK"/>
        <family val="2"/>
      </rPr>
      <t xml:space="preserve"> (เครือข่ายถ่ายทอดเทคโนโลยีสู่ชุมชน สกอ. ภาคใต้ตอนบน)</t>
    </r>
  </si>
  <si>
    <t xml:space="preserve">สำนักวิชาแพทยศาสตร์                           </t>
  </si>
  <si>
    <t>โครงการบริการจัดการของเสีย มหาวิทยาลัยวลัยลักษณ์</t>
  </si>
  <si>
    <t>หน่วยประสานกรุงเทพฯ</t>
  </si>
  <si>
    <t>ได้รับจัดสรร</t>
  </si>
  <si>
    <t xml:space="preserve">งบทิ่ สอส. </t>
  </si>
  <si>
    <t>จัดสรร</t>
  </si>
  <si>
    <t>งบที่ได้รับ</t>
  </si>
  <si>
    <t>งบ</t>
  </si>
  <si>
    <t>คงแหลือ</t>
  </si>
  <si>
    <t>ใช้งบของส่วนอำนวยการและสารบรรณตั้งงบประมาณไว้ 80,000 บาท</t>
  </si>
  <si>
    <t>รวมรายจ่าย</t>
  </si>
  <si>
    <t>งบฯโครงการ</t>
  </si>
  <si>
    <t>งบฯ มวล.</t>
  </si>
  <si>
    <t>ค่าใช้จ่าย</t>
  </si>
  <si>
    <t>EMS ตปท.(ชิ้น)</t>
  </si>
  <si>
    <t>R  (ชิ้น)</t>
  </si>
  <si>
    <t>R ตอบรับ (ชิ้น)</t>
  </si>
  <si>
    <t>R ตปท.(ชิ้น)</t>
  </si>
  <si>
    <t>P (ชิ้น)</t>
  </si>
  <si>
    <t>LC (ชิ้น)</t>
  </si>
  <si>
    <t>EMS ตอบรับ (ชิ้น)</t>
  </si>
  <si>
    <t>EMS (ชิ้น)</t>
  </si>
  <si>
    <t>งบฯ คงแหลือ</t>
  </si>
  <si>
    <t>สถาบันวิจัยฯ (เครือข่ายถ่ายทอดเทคโนโลยีสู่ชุมชน สกอ. ภาคใต้ตอนบน)</t>
  </si>
  <si>
    <t xml:space="preserve">ส.วิทยาศาสตร์ (โครงการจัดการแข่งขันฟิสิกส์โอลิมปิกระดับชาติ ครั้งที่ 14) </t>
  </si>
  <si>
    <t xml:space="preserve">ส่งทาง ปณท.แยกตามประเภทบริการ  ประจำเดือนธันวาคม ปี 2562 </t>
  </si>
  <si>
    <t>รายงานการใช้งบประมาณค่าจัดส่งไปรษณีย์ภัณฑ์และพัสดุภัณฑ์ มหาวิทยาลัยวลัยลักษณ์ ประจำปีงบประมาณ 2564  (กรณีหักจาก segment รายหน่วยงาน)</t>
  </si>
  <si>
    <t>ส่งทาง ปณท.แยกตามประเภทบริการ  ประจำเดือนตุลาคม ปี 2563</t>
  </si>
  <si>
    <t>ส่งทาง ปณท.แยกตามประเภทบริการ  ประจำเดือนพฤศจิกายน ปี 2563</t>
  </si>
  <si>
    <t xml:space="preserve">ส่งทาง ปณท.แยกตามประเภทบริการ  ประจำเดือนเมษายน ปี 2564 </t>
  </si>
  <si>
    <t xml:space="preserve">ส่งทาง ปณท.แยกตามประเภทบริการ  ประจำเดือนมีนาคม ปี 2564 </t>
  </si>
  <si>
    <t xml:space="preserve">ส่งทาง ปณท.แยกตามประเภทบริการ  ประจำเดือนกุมภาพันธ์ ปี 2564 </t>
  </si>
  <si>
    <t xml:space="preserve">ส่งทาง ปณท.แยกตามประเภทบริการ  ประจำเดือนมกราคม ปี 2564 </t>
  </si>
  <si>
    <t xml:space="preserve">   </t>
  </si>
  <si>
    <t xml:space="preserve">ส่งทาง ปณท.แยกตามประเภทบริการ  ประจำเดือนพฤษภาคม 2564 </t>
  </si>
  <si>
    <t>อุทยานวิทยาศาสตร์และเทคโนโลยี (IBF)</t>
  </si>
  <si>
    <t xml:space="preserve">ส่งทาง ปณท.แยกตามประเภทบริการ  ประจำเดือนมิถุนายน ปี 2564 </t>
  </si>
  <si>
    <t xml:space="preserve">ส่งทาง ปณท.แยกตามประเภทบริการ  ประจำเดือนกรกฎาคม ปี 2564 </t>
  </si>
  <si>
    <t xml:space="preserve">ส่งทาง ปณท.แยกตามประเภทบริการ  ประจำเดือนสิงหาคม ปี 2563 </t>
  </si>
  <si>
    <r>
      <t xml:space="preserve">รายงานสรุปการใช้งบประมาณค่าขนส่งพัสดุ และเอกสารของมหาวิทยาลัยวลัยลักษณ์ ประจำปีงบประมาณ 2564  </t>
    </r>
    <r>
      <rPr>
        <b/>
        <u val="single"/>
        <sz val="16"/>
        <color indexed="10"/>
        <rFont val="TH SarabunPSK"/>
        <family val="2"/>
      </rPr>
      <t>(ตัด Segment ส่วนอำนวยการและสารบรรณ)</t>
    </r>
  </si>
  <si>
    <t xml:space="preserve">ส่งทาง ปณท.แยกตามประเภทบริการ  ประจำเดือนกันยายน ปี 2563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</si>
</sst>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5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4"/>
      <name val="Angsana New"/>
      <family val="1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u val="single"/>
      <sz val="16"/>
      <name val="TH Sarabun New"/>
      <family val="2"/>
    </font>
    <font>
      <b/>
      <u val="single"/>
      <sz val="16"/>
      <color indexed="10"/>
      <name val="TH SarabunPSK"/>
      <family val="2"/>
    </font>
    <font>
      <sz val="14"/>
      <name val="TH Sarabun New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TH Sarabun New"/>
      <family val="2"/>
    </font>
    <font>
      <b/>
      <sz val="16"/>
      <color indexed="10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TH Sarabun New"/>
      <family val="2"/>
    </font>
    <font>
      <b/>
      <sz val="16"/>
      <color rgb="FFFF000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39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2" fillId="0" borderId="10" xfId="0" applyFont="1" applyBorder="1" applyAlignment="1">
      <alignment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2" fillId="24" borderId="10" xfId="0" applyFont="1" applyFill="1" applyBorder="1" applyAlignment="1">
      <alignment/>
    </xf>
    <xf numFmtId="0" fontId="23" fillId="0" borderId="12" xfId="63" applyFont="1" applyBorder="1">
      <alignment/>
      <protection/>
    </xf>
    <xf numFmtId="0" fontId="23" fillId="0" borderId="11" xfId="63" applyFont="1" applyBorder="1">
      <alignment/>
      <protection/>
    </xf>
    <xf numFmtId="0" fontId="23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2" fillId="25" borderId="10" xfId="0" applyFont="1" applyFill="1" applyBorder="1" applyAlignment="1">
      <alignment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>
      <alignment/>
      <protection/>
    </xf>
    <xf numFmtId="0" fontId="22" fillId="25" borderId="0" xfId="0" applyFont="1" applyFill="1" applyAlignment="1">
      <alignment/>
    </xf>
    <xf numFmtId="0" fontId="22" fillId="24" borderId="0" xfId="0" applyFont="1" applyFill="1" applyAlignment="1">
      <alignment/>
    </xf>
    <xf numFmtId="0" fontId="21" fillId="0" borderId="0" xfId="63" applyFont="1" applyAlignment="1">
      <alignment horizontal="center"/>
      <protection/>
    </xf>
    <xf numFmtId="3" fontId="22" fillId="26" borderId="10" xfId="63" applyNumberFormat="1" applyFont="1" applyFill="1" applyBorder="1" applyAlignment="1">
      <alignment horizontal="center"/>
      <protection/>
    </xf>
    <xf numFmtId="3" fontId="22" fillId="26" borderId="10" xfId="63" applyNumberFormat="1" applyFont="1" applyFill="1" applyBorder="1" applyAlignment="1" quotePrefix="1">
      <alignment horizontal="center"/>
      <protection/>
    </xf>
    <xf numFmtId="3" fontId="22" fillId="26" borderId="12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 horizontal="center"/>
    </xf>
    <xf numFmtId="3" fontId="22" fillId="27" borderId="10" xfId="0" applyNumberFormat="1" applyFont="1" applyFill="1" applyBorder="1" applyAlignment="1">
      <alignment horizontal="center"/>
    </xf>
    <xf numFmtId="3" fontId="22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23" fillId="25" borderId="12" xfId="63" applyFont="1" applyFill="1" applyBorder="1">
      <alignment/>
      <protection/>
    </xf>
    <xf numFmtId="0" fontId="23" fillId="25" borderId="11" xfId="63" applyFont="1" applyFill="1" applyBorder="1">
      <alignment/>
      <protection/>
    </xf>
    <xf numFmtId="0" fontId="23" fillId="25" borderId="13" xfId="63" applyFont="1" applyFill="1" applyBorder="1">
      <alignment/>
      <protection/>
    </xf>
    <xf numFmtId="0" fontId="48" fillId="25" borderId="10" xfId="0" applyFont="1" applyFill="1" applyBorder="1" applyAlignment="1">
      <alignment/>
    </xf>
    <xf numFmtId="0" fontId="32" fillId="29" borderId="10" xfId="0" applyFont="1" applyFill="1" applyBorder="1" applyAlignment="1">
      <alignment horizontal="center"/>
    </xf>
    <xf numFmtId="0" fontId="32" fillId="30" borderId="10" xfId="0" applyFont="1" applyFill="1" applyBorder="1" applyAlignment="1">
      <alignment horizontal="center"/>
    </xf>
    <xf numFmtId="3" fontId="28" fillId="30" borderId="10" xfId="63" applyNumberFormat="1" applyFont="1" applyFill="1" applyBorder="1" applyAlignment="1">
      <alignment horizontal="center"/>
      <protection/>
    </xf>
    <xf numFmtId="0" fontId="28" fillId="30" borderId="10" xfId="63" applyFont="1" applyFill="1" applyBorder="1" applyAlignment="1">
      <alignment horizontal="center"/>
      <protection/>
    </xf>
    <xf numFmtId="0" fontId="28" fillId="30" borderId="10" xfId="63" applyFont="1" applyFill="1" applyBorder="1" applyAlignment="1" quotePrefix="1">
      <alignment horizontal="center"/>
      <protection/>
    </xf>
    <xf numFmtId="3" fontId="28" fillId="30" borderId="10" xfId="63" applyNumberFormat="1" applyFont="1" applyFill="1" applyBorder="1" applyAlignment="1" quotePrefix="1">
      <alignment horizontal="center"/>
      <protection/>
    </xf>
    <xf numFmtId="0" fontId="28" fillId="30" borderId="10" xfId="0" applyFont="1" applyFill="1" applyBorder="1" applyAlignment="1">
      <alignment horizontal="center"/>
    </xf>
    <xf numFmtId="3" fontId="29" fillId="30" borderId="14" xfId="63" applyNumberFormat="1" applyFont="1" applyFill="1" applyBorder="1" applyAlignment="1" quotePrefix="1">
      <alignment horizontal="center"/>
      <protection/>
    </xf>
    <xf numFmtId="0" fontId="32" fillId="31" borderId="10" xfId="63" applyFont="1" applyFill="1" applyBorder="1" applyAlignment="1">
      <alignment horizontal="center"/>
      <protection/>
    </xf>
    <xf numFmtId="0" fontId="32" fillId="31" borderId="10" xfId="0" applyFont="1" applyFill="1" applyBorder="1" applyAlignment="1">
      <alignment horizontal="center"/>
    </xf>
    <xf numFmtId="3" fontId="28" fillId="31" borderId="10" xfId="0" applyNumberFormat="1" applyFont="1" applyFill="1" applyBorder="1" applyAlignment="1">
      <alignment horizontal="center"/>
    </xf>
    <xf numFmtId="3" fontId="28" fillId="31" borderId="10" xfId="63" applyNumberFormat="1" applyFont="1" applyFill="1" applyBorder="1" applyAlignment="1">
      <alignment horizontal="center"/>
      <protection/>
    </xf>
    <xf numFmtId="3" fontId="29" fillId="31" borderId="14" xfId="0" applyNumberFormat="1" applyFont="1" applyFill="1" applyBorder="1" applyAlignment="1">
      <alignment horizontal="center"/>
    </xf>
    <xf numFmtId="3" fontId="28" fillId="31" borderId="14" xfId="63" applyNumberFormat="1" applyFont="1" applyFill="1" applyBorder="1" applyAlignment="1" quotePrefix="1">
      <alignment horizontal="center"/>
      <protection/>
    </xf>
    <xf numFmtId="0" fontId="32" fillId="32" borderId="10" xfId="63" applyFont="1" applyFill="1" applyBorder="1" applyAlignment="1">
      <alignment horizontal="center"/>
      <protection/>
    </xf>
    <xf numFmtId="0" fontId="32" fillId="32" borderId="10" xfId="0" applyFont="1" applyFill="1" applyBorder="1" applyAlignment="1">
      <alignment horizontal="center"/>
    </xf>
    <xf numFmtId="3" fontId="28" fillId="32" borderId="10" xfId="63" applyNumberFormat="1" applyFont="1" applyFill="1" applyBorder="1" applyAlignment="1">
      <alignment horizontal="center"/>
      <protection/>
    </xf>
    <xf numFmtId="0" fontId="22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/>
    </xf>
    <xf numFmtId="0" fontId="28" fillId="32" borderId="10" xfId="63" applyFont="1" applyFill="1" applyBorder="1" applyAlignment="1">
      <alignment horizontal="center"/>
      <protection/>
    </xf>
    <xf numFmtId="0" fontId="28" fillId="32" borderId="10" xfId="63" applyFont="1" applyFill="1" applyBorder="1" applyAlignment="1" quotePrefix="1">
      <alignment horizontal="center"/>
      <protection/>
    </xf>
    <xf numFmtId="3" fontId="28" fillId="32" borderId="10" xfId="63" applyNumberFormat="1" applyFont="1" applyFill="1" applyBorder="1" applyAlignment="1" quotePrefix="1">
      <alignment horizontal="center"/>
      <protection/>
    </xf>
    <xf numFmtId="0" fontId="28" fillId="32" borderId="10" xfId="0" applyFont="1" applyFill="1" applyBorder="1" applyAlignment="1">
      <alignment horizontal="center"/>
    </xf>
    <xf numFmtId="3" fontId="28" fillId="32" borderId="10" xfId="0" applyNumberFormat="1" applyFont="1" applyFill="1" applyBorder="1" applyAlignment="1">
      <alignment horizontal="center"/>
    </xf>
    <xf numFmtId="3" fontId="28" fillId="32" borderId="14" xfId="63" applyNumberFormat="1" applyFont="1" applyFill="1" applyBorder="1" applyAlignment="1" quotePrefix="1">
      <alignment horizontal="center"/>
      <protection/>
    </xf>
    <xf numFmtId="3" fontId="24" fillId="32" borderId="14" xfId="63" applyNumberFormat="1" applyFont="1" applyFill="1" applyBorder="1" applyAlignment="1" quotePrefix="1">
      <alignment horizontal="center"/>
      <protection/>
    </xf>
    <xf numFmtId="0" fontId="32" fillId="27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/>
    </xf>
    <xf numFmtId="0" fontId="48" fillId="27" borderId="10" xfId="0" applyFont="1" applyFill="1" applyBorder="1" applyAlignment="1">
      <alignment/>
    </xf>
    <xf numFmtId="3" fontId="24" fillId="27" borderId="14" xfId="63" applyNumberFormat="1" applyFont="1" applyFill="1" applyBorder="1" applyAlignment="1" quotePrefix="1">
      <alignment horizontal="center"/>
      <protection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3" fontId="24" fillId="33" borderId="14" xfId="63" applyNumberFormat="1" applyFont="1" applyFill="1" applyBorder="1" applyAlignment="1" quotePrefix="1">
      <alignment horizontal="center"/>
      <protection/>
    </xf>
    <xf numFmtId="0" fontId="32" fillId="28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/>
    </xf>
    <xf numFmtId="0" fontId="48" fillId="28" borderId="10" xfId="0" applyFont="1" applyFill="1" applyBorder="1" applyAlignment="1">
      <alignment/>
    </xf>
    <xf numFmtId="0" fontId="22" fillId="28" borderId="15" xfId="0" applyFont="1" applyFill="1" applyBorder="1" applyAlignment="1">
      <alignment/>
    </xf>
    <xf numFmtId="3" fontId="24" fillId="28" borderId="14" xfId="63" applyNumberFormat="1" applyFont="1" applyFill="1" applyBorder="1" applyAlignment="1" quotePrefix="1">
      <alignment horizontal="center"/>
      <protection/>
    </xf>
    <xf numFmtId="0" fontId="32" fillId="34" borderId="10" xfId="0" applyFont="1" applyFill="1" applyBorder="1" applyAlignment="1">
      <alignment horizontal="center"/>
    </xf>
    <xf numFmtId="0" fontId="22" fillId="29" borderId="10" xfId="0" applyFont="1" applyFill="1" applyBorder="1" applyAlignment="1">
      <alignment horizontal="center"/>
    </xf>
    <xf numFmtId="0" fontId="22" fillId="29" borderId="10" xfId="0" applyFont="1" applyFill="1" applyBorder="1" applyAlignment="1">
      <alignment/>
    </xf>
    <xf numFmtId="0" fontId="48" fillId="29" borderId="10" xfId="0" applyFont="1" applyFill="1" applyBorder="1" applyAlignment="1">
      <alignment/>
    </xf>
    <xf numFmtId="0" fontId="22" fillId="29" borderId="15" xfId="0" applyFont="1" applyFill="1" applyBorder="1" applyAlignment="1">
      <alignment/>
    </xf>
    <xf numFmtId="3" fontId="24" fillId="29" borderId="14" xfId="63" applyNumberFormat="1" applyFont="1" applyFill="1" applyBorder="1" applyAlignment="1" quotePrefix="1">
      <alignment horizontal="center"/>
      <protection/>
    </xf>
    <xf numFmtId="3" fontId="24" fillId="25" borderId="16" xfId="63" applyNumberFormat="1" applyFont="1" applyFill="1" applyBorder="1" applyAlignment="1">
      <alignment horizontal="center"/>
      <protection/>
    </xf>
    <xf numFmtId="3" fontId="22" fillId="25" borderId="10" xfId="63" applyNumberFormat="1" applyFont="1" applyFill="1" applyBorder="1" applyAlignment="1">
      <alignment horizontal="center"/>
      <protection/>
    </xf>
    <xf numFmtId="3" fontId="22" fillId="25" borderId="10" xfId="63" applyNumberFormat="1" applyFont="1" applyFill="1" applyBorder="1" applyAlignment="1" quotePrefix="1">
      <alignment horizontal="center"/>
      <protection/>
    </xf>
    <xf numFmtId="3" fontId="22" fillId="25" borderId="12" xfId="63" applyNumberFormat="1" applyFont="1" applyFill="1" applyBorder="1" applyAlignment="1">
      <alignment horizontal="center"/>
      <protection/>
    </xf>
    <xf numFmtId="0" fontId="24" fillId="35" borderId="15" xfId="63" applyFont="1" applyFill="1" applyBorder="1" applyAlignment="1">
      <alignment horizontal="center"/>
      <protection/>
    </xf>
    <xf numFmtId="0" fontId="24" fillId="35" borderId="17" xfId="63" applyFont="1" applyFill="1" applyBorder="1" applyAlignment="1">
      <alignment horizontal="center"/>
      <protection/>
    </xf>
    <xf numFmtId="0" fontId="30" fillId="35" borderId="10" xfId="63" applyFont="1" applyFill="1" applyBorder="1" applyAlignment="1">
      <alignment horizontal="center"/>
      <protection/>
    </xf>
    <xf numFmtId="0" fontId="30" fillId="35" borderId="17" xfId="0" applyFont="1" applyFill="1" applyBorder="1" applyAlignment="1">
      <alignment horizontal="center"/>
    </xf>
    <xf numFmtId="0" fontId="27" fillId="35" borderId="17" xfId="63" applyFont="1" applyFill="1" applyBorder="1" applyAlignment="1">
      <alignment horizontal="center"/>
      <protection/>
    </xf>
    <xf numFmtId="3" fontId="22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3" fontId="49" fillId="25" borderId="10" xfId="0" applyNumberFormat="1" applyFont="1" applyFill="1" applyBorder="1" applyAlignment="1">
      <alignment horizontal="center"/>
    </xf>
    <xf numFmtId="3" fontId="22" fillId="25" borderId="14" xfId="0" applyNumberFormat="1" applyFont="1" applyFill="1" applyBorder="1" applyAlignment="1">
      <alignment horizontal="center"/>
    </xf>
    <xf numFmtId="0" fontId="32" fillId="34" borderId="10" xfId="63" applyFont="1" applyFill="1" applyBorder="1" applyAlignment="1">
      <alignment horizontal="center"/>
      <protection/>
    </xf>
    <xf numFmtId="3" fontId="28" fillId="34" borderId="10" xfId="63" applyNumberFormat="1" applyFont="1" applyFill="1" applyBorder="1" applyAlignment="1">
      <alignment horizontal="center"/>
      <protection/>
    </xf>
    <xf numFmtId="0" fontId="28" fillId="34" borderId="10" xfId="63" applyFont="1" applyFill="1" applyBorder="1" applyAlignment="1">
      <alignment horizontal="center"/>
      <protection/>
    </xf>
    <xf numFmtId="3" fontId="28" fillId="34" borderId="10" xfId="63" applyNumberFormat="1" applyFont="1" applyFill="1" applyBorder="1" applyAlignment="1" quotePrefix="1">
      <alignment horizontal="center"/>
      <protection/>
    </xf>
    <xf numFmtId="0" fontId="28" fillId="34" borderId="10" xfId="63" applyFont="1" applyFill="1" applyBorder="1" applyAlignment="1" quotePrefix="1">
      <alignment horizontal="center"/>
      <protection/>
    </xf>
    <xf numFmtId="0" fontId="28" fillId="34" borderId="10" xfId="0" applyFont="1" applyFill="1" applyBorder="1" applyAlignment="1">
      <alignment horizontal="center"/>
    </xf>
    <xf numFmtId="3" fontId="29" fillId="34" borderId="14" xfId="63" applyNumberFormat="1" applyFont="1" applyFill="1" applyBorder="1" applyAlignment="1" quotePrefix="1">
      <alignment horizontal="center"/>
      <protection/>
    </xf>
    <xf numFmtId="0" fontId="48" fillId="24" borderId="0" xfId="0" applyFont="1" applyFill="1" applyAlignment="1">
      <alignment/>
    </xf>
    <xf numFmtId="0" fontId="48" fillId="25" borderId="0" xfId="0" applyFont="1" applyFill="1" applyAlignment="1">
      <alignment/>
    </xf>
    <xf numFmtId="3" fontId="22" fillId="32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3" fontId="22" fillId="29" borderId="1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/>
    </xf>
    <xf numFmtId="3" fontId="22" fillId="25" borderId="10" xfId="0" applyNumberFormat="1" applyFont="1" applyFill="1" applyBorder="1" applyAlignment="1">
      <alignment/>
    </xf>
    <xf numFmtId="3" fontId="48" fillId="25" borderId="10" xfId="0" applyNumberFormat="1" applyFont="1" applyFill="1" applyBorder="1" applyAlignment="1">
      <alignment/>
    </xf>
    <xf numFmtId="3" fontId="22" fillId="24" borderId="10" xfId="0" applyNumberFormat="1" applyFont="1" applyFill="1" applyBorder="1" applyAlignment="1">
      <alignment horizontal="center"/>
    </xf>
    <xf numFmtId="3" fontId="27" fillId="25" borderId="16" xfId="63" applyNumberFormat="1" applyFont="1" applyFill="1" applyBorder="1" applyAlignment="1">
      <alignment horizontal="center"/>
      <protection/>
    </xf>
    <xf numFmtId="0" fontId="23" fillId="0" borderId="0" xfId="6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48" fillId="29" borderId="10" xfId="0" applyFont="1" applyFill="1" applyBorder="1" applyAlignment="1">
      <alignment horizontal="center"/>
    </xf>
    <xf numFmtId="0" fontId="48" fillId="27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28" borderId="10" xfId="0" applyFont="1" applyFill="1" applyBorder="1" applyAlignment="1">
      <alignment horizontal="center"/>
    </xf>
    <xf numFmtId="0" fontId="22" fillId="28" borderId="15" xfId="0" applyFont="1" applyFill="1" applyBorder="1" applyAlignment="1">
      <alignment horizontal="center"/>
    </xf>
    <xf numFmtId="0" fontId="22" fillId="29" borderId="15" xfId="0" applyFont="1" applyFill="1" applyBorder="1" applyAlignment="1">
      <alignment horizontal="center"/>
    </xf>
    <xf numFmtId="3" fontId="24" fillId="27" borderId="14" xfId="63" applyNumberFormat="1" applyFont="1" applyFill="1" applyBorder="1" applyAlignment="1">
      <alignment horizontal="center"/>
      <protection/>
    </xf>
    <xf numFmtId="3" fontId="24" fillId="33" borderId="14" xfId="63" applyNumberFormat="1" applyFont="1" applyFill="1" applyBorder="1" applyAlignment="1">
      <alignment horizontal="center"/>
      <protection/>
    </xf>
    <xf numFmtId="3" fontId="24" fillId="28" borderId="14" xfId="63" applyNumberFormat="1" applyFont="1" applyFill="1" applyBorder="1" applyAlignment="1">
      <alignment horizontal="center"/>
      <protection/>
    </xf>
    <xf numFmtId="0" fontId="33" fillId="0" borderId="0" xfId="63" applyFont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63" applyFont="1">
      <alignment/>
      <protection/>
    </xf>
    <xf numFmtId="0" fontId="31" fillId="0" borderId="0" xfId="63" applyFont="1" applyBorder="1">
      <alignment/>
      <protection/>
    </xf>
    <xf numFmtId="0" fontId="31" fillId="25" borderId="0" xfId="0" applyFont="1" applyFill="1" applyAlignment="1">
      <alignment horizontal="center"/>
    </xf>
    <xf numFmtId="0" fontId="31" fillId="35" borderId="15" xfId="63" applyFont="1" applyFill="1" applyBorder="1" applyAlignment="1">
      <alignment horizontal="center"/>
      <protection/>
    </xf>
    <xf numFmtId="0" fontId="31" fillId="35" borderId="17" xfId="63" applyFont="1" applyFill="1" applyBorder="1" applyAlignment="1">
      <alignment horizontal="center"/>
      <protection/>
    </xf>
    <xf numFmtId="0" fontId="30" fillId="34" borderId="10" xfId="63" applyFont="1" applyFill="1" applyBorder="1" applyAlignment="1">
      <alignment horizontal="center"/>
      <protection/>
    </xf>
    <xf numFmtId="0" fontId="30" fillId="34" borderId="10" xfId="0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0" fontId="30" fillId="31" borderId="10" xfId="63" applyFont="1" applyFill="1" applyBorder="1" applyAlignment="1">
      <alignment horizontal="center"/>
      <protection/>
    </xf>
    <xf numFmtId="0" fontId="30" fillId="31" borderId="10" xfId="0" applyFont="1" applyFill="1" applyBorder="1" applyAlignment="1">
      <alignment horizontal="center"/>
    </xf>
    <xf numFmtId="0" fontId="30" fillId="32" borderId="10" xfId="63" applyFont="1" applyFill="1" applyBorder="1" applyAlignment="1">
      <alignment horizontal="center"/>
      <protection/>
    </xf>
    <xf numFmtId="0" fontId="30" fillId="32" borderId="10" xfId="0" applyFont="1" applyFill="1" applyBorder="1" applyAlignment="1">
      <alignment horizontal="center"/>
    </xf>
    <xf numFmtId="0" fontId="30" fillId="27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28" borderId="10" xfId="0" applyFont="1" applyFill="1" applyBorder="1" applyAlignment="1">
      <alignment horizontal="center"/>
    </xf>
    <xf numFmtId="0" fontId="30" fillId="29" borderId="10" xfId="0" applyFont="1" applyFill="1" applyBorder="1" applyAlignment="1">
      <alignment horizontal="center"/>
    </xf>
    <xf numFmtId="0" fontId="30" fillId="35" borderId="17" xfId="63" applyFont="1" applyFill="1" applyBorder="1" applyAlignment="1">
      <alignment horizontal="center"/>
      <protection/>
    </xf>
    <xf numFmtId="0" fontId="31" fillId="0" borderId="10" xfId="0" applyFont="1" applyBorder="1" applyAlignment="1">
      <alignment/>
    </xf>
    <xf numFmtId="0" fontId="31" fillId="0" borderId="11" xfId="63" applyFont="1" applyBorder="1">
      <alignment/>
      <protection/>
    </xf>
    <xf numFmtId="0" fontId="31" fillId="0" borderId="12" xfId="63" applyFont="1" applyBorder="1">
      <alignment/>
      <protection/>
    </xf>
    <xf numFmtId="0" fontId="31" fillId="0" borderId="13" xfId="63" applyFont="1" applyBorder="1">
      <alignment/>
      <protection/>
    </xf>
    <xf numFmtId="3" fontId="31" fillId="25" borderId="10" xfId="63" applyNumberFormat="1" applyFont="1" applyFill="1" applyBorder="1" applyAlignment="1">
      <alignment horizontal="center"/>
      <protection/>
    </xf>
    <xf numFmtId="0" fontId="31" fillId="32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28" borderId="10" xfId="0" applyFont="1" applyFill="1" applyBorder="1" applyAlignment="1">
      <alignment horizontal="center"/>
    </xf>
    <xf numFmtId="0" fontId="31" fillId="29" borderId="10" xfId="0" applyFont="1" applyFill="1" applyBorder="1" applyAlignment="1">
      <alignment horizontal="center"/>
    </xf>
    <xf numFmtId="3" fontId="31" fillId="25" borderId="10" xfId="0" applyNumberFormat="1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3" fontId="31" fillId="25" borderId="10" xfId="63" applyNumberFormat="1" applyFont="1" applyFill="1" applyBorder="1" applyAlignment="1" quotePrefix="1">
      <alignment horizontal="center"/>
      <protection/>
    </xf>
    <xf numFmtId="0" fontId="31" fillId="25" borderId="10" xfId="0" applyFont="1" applyFill="1" applyBorder="1" applyAlignment="1">
      <alignment/>
    </xf>
    <xf numFmtId="0" fontId="31" fillId="25" borderId="11" xfId="63" applyFont="1" applyFill="1" applyBorder="1">
      <alignment/>
      <protection/>
    </xf>
    <xf numFmtId="0" fontId="31" fillId="25" borderId="12" xfId="63" applyFont="1" applyFill="1" applyBorder="1">
      <alignment/>
      <protection/>
    </xf>
    <xf numFmtId="0" fontId="31" fillId="25" borderId="13" xfId="63" applyFont="1" applyFill="1" applyBorder="1">
      <alignment/>
      <protection/>
    </xf>
    <xf numFmtId="0" fontId="31" fillId="25" borderId="0" xfId="0" applyFont="1" applyFill="1" applyAlignment="1">
      <alignment/>
    </xf>
    <xf numFmtId="0" fontId="50" fillId="25" borderId="10" xfId="0" applyFont="1" applyFill="1" applyBorder="1" applyAlignment="1">
      <alignment/>
    </xf>
    <xf numFmtId="0" fontId="50" fillId="25" borderId="0" xfId="0" applyFont="1" applyFill="1" applyAlignment="1">
      <alignment/>
    </xf>
    <xf numFmtId="0" fontId="50" fillId="24" borderId="0" xfId="0" applyFont="1" applyFill="1" applyAlignment="1">
      <alignment/>
    </xf>
    <xf numFmtId="0" fontId="31" fillId="24" borderId="0" xfId="0" applyFont="1" applyFill="1" applyAlignment="1">
      <alignment/>
    </xf>
    <xf numFmtId="3" fontId="51" fillId="25" borderId="10" xfId="0" applyNumberFormat="1" applyFont="1" applyFill="1" applyBorder="1" applyAlignment="1">
      <alignment horizontal="center"/>
    </xf>
    <xf numFmtId="3" fontId="31" fillId="25" borderId="12" xfId="63" applyNumberFormat="1" applyFont="1" applyFill="1" applyBorder="1" applyAlignment="1">
      <alignment horizontal="center"/>
      <protection/>
    </xf>
    <xf numFmtId="0" fontId="31" fillId="24" borderId="10" xfId="0" applyFont="1" applyFill="1" applyBorder="1" applyAlignment="1">
      <alignment/>
    </xf>
    <xf numFmtId="0" fontId="31" fillId="0" borderId="10" xfId="63" applyFont="1" applyBorder="1">
      <alignment/>
      <protection/>
    </xf>
    <xf numFmtId="3" fontId="31" fillId="29" borderId="14" xfId="63" applyNumberFormat="1" applyFont="1" applyFill="1" applyBorder="1" applyAlignment="1" quotePrefix="1">
      <alignment horizontal="center"/>
      <protection/>
    </xf>
    <xf numFmtId="3" fontId="31" fillId="25" borderId="16" xfId="63" applyNumberFormat="1" applyFont="1" applyFill="1" applyBorder="1" applyAlignment="1">
      <alignment horizontal="center"/>
      <protection/>
    </xf>
    <xf numFmtId="3" fontId="31" fillId="32" borderId="14" xfId="63" applyNumberFormat="1" applyFont="1" applyFill="1" applyBorder="1" applyAlignment="1" quotePrefix="1">
      <alignment horizontal="center"/>
      <protection/>
    </xf>
    <xf numFmtId="3" fontId="31" fillId="27" borderId="14" xfId="63" applyNumberFormat="1" applyFont="1" applyFill="1" applyBorder="1" applyAlignment="1" quotePrefix="1">
      <alignment horizontal="center"/>
      <protection/>
    </xf>
    <xf numFmtId="3" fontId="31" fillId="33" borderId="14" xfId="63" applyNumberFormat="1" applyFont="1" applyFill="1" applyBorder="1" applyAlignment="1" quotePrefix="1">
      <alignment horizontal="center"/>
      <protection/>
    </xf>
    <xf numFmtId="3" fontId="31" fillId="28" borderId="14" xfId="63" applyNumberFormat="1" applyFont="1" applyFill="1" applyBorder="1" applyAlignment="1" quotePrefix="1">
      <alignment horizontal="center"/>
      <protection/>
    </xf>
    <xf numFmtId="3" fontId="31" fillId="25" borderId="14" xfId="0" applyNumberFormat="1" applyFont="1" applyFill="1" applyBorder="1" applyAlignment="1">
      <alignment horizontal="center"/>
    </xf>
    <xf numFmtId="3" fontId="31" fillId="29" borderId="14" xfId="63" applyNumberFormat="1" applyFont="1" applyFill="1" applyBorder="1" applyAlignment="1">
      <alignment horizontal="center"/>
      <protection/>
    </xf>
    <xf numFmtId="0" fontId="31" fillId="28" borderId="15" xfId="0" applyFont="1" applyFill="1" applyBorder="1" applyAlignment="1">
      <alignment horizontal="center"/>
    </xf>
    <xf numFmtId="0" fontId="31" fillId="29" borderId="15" xfId="0" applyFont="1" applyFill="1" applyBorder="1" applyAlignment="1">
      <alignment horizontal="center"/>
    </xf>
    <xf numFmtId="0" fontId="50" fillId="29" borderId="10" xfId="0" applyFont="1" applyFill="1" applyBorder="1" applyAlignment="1">
      <alignment horizontal="center"/>
    </xf>
    <xf numFmtId="0" fontId="50" fillId="27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28" borderId="10" xfId="0" applyFont="1" applyFill="1" applyBorder="1" applyAlignment="1">
      <alignment horizontal="center"/>
    </xf>
    <xf numFmtId="3" fontId="3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48" fillId="29" borderId="10" xfId="0" applyNumberFormat="1" applyFont="1" applyFill="1" applyBorder="1" applyAlignment="1">
      <alignment horizontal="center"/>
    </xf>
    <xf numFmtId="3" fontId="48" fillId="27" borderId="10" xfId="0" applyNumberFormat="1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3" fontId="48" fillId="28" borderId="10" xfId="0" applyNumberFormat="1" applyFont="1" applyFill="1" applyBorder="1" applyAlignment="1">
      <alignment horizontal="center"/>
    </xf>
    <xf numFmtId="3" fontId="22" fillId="28" borderId="15" xfId="0" applyNumberFormat="1" applyFont="1" applyFill="1" applyBorder="1" applyAlignment="1">
      <alignment horizontal="center"/>
    </xf>
    <xf numFmtId="3" fontId="22" fillId="29" borderId="15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4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Border="1">
      <alignment/>
      <protection/>
    </xf>
    <xf numFmtId="0" fontId="25" fillId="35" borderId="10" xfId="63" applyFont="1" applyFill="1" applyBorder="1" applyAlignment="1">
      <alignment horizontal="center"/>
      <protection/>
    </xf>
    <xf numFmtId="0" fontId="25" fillId="34" borderId="10" xfId="63" applyFont="1" applyFill="1" applyBorder="1" applyAlignment="1">
      <alignment horizontal="center"/>
      <protection/>
    </xf>
    <xf numFmtId="0" fontId="25" fillId="34" borderId="10" xfId="0" applyFont="1" applyFill="1" applyBorder="1" applyAlignment="1">
      <alignment horizontal="center"/>
    </xf>
    <xf numFmtId="0" fontId="25" fillId="30" borderId="10" xfId="0" applyFont="1" applyFill="1" applyBorder="1" applyAlignment="1">
      <alignment horizontal="center"/>
    </xf>
    <xf numFmtId="0" fontId="25" fillId="31" borderId="10" xfId="63" applyFont="1" applyFill="1" applyBorder="1" applyAlignment="1">
      <alignment horizontal="center"/>
      <protection/>
    </xf>
    <xf numFmtId="0" fontId="25" fillId="31" borderId="10" xfId="0" applyFont="1" applyFill="1" applyBorder="1" applyAlignment="1">
      <alignment horizontal="center"/>
    </xf>
    <xf numFmtId="0" fontId="25" fillId="32" borderId="10" xfId="63" applyFont="1" applyFill="1" applyBorder="1" applyAlignment="1">
      <alignment horizontal="center"/>
      <protection/>
    </xf>
    <xf numFmtId="0" fontId="25" fillId="32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28" borderId="10" xfId="0" applyFont="1" applyFill="1" applyBorder="1" applyAlignment="1">
      <alignment horizontal="center"/>
    </xf>
    <xf numFmtId="0" fontId="25" fillId="29" borderId="10" xfId="0" applyFont="1" applyFill="1" applyBorder="1" applyAlignment="1">
      <alignment horizontal="center"/>
    </xf>
    <xf numFmtId="0" fontId="25" fillId="35" borderId="17" xfId="63" applyFont="1" applyFill="1" applyBorder="1" applyAlignment="1">
      <alignment horizontal="center"/>
      <protection/>
    </xf>
    <xf numFmtId="0" fontId="25" fillId="35" borderId="17" xfId="0" applyFont="1" applyFill="1" applyBorder="1" applyAlignment="1">
      <alignment horizontal="center"/>
    </xf>
    <xf numFmtId="3" fontId="22" fillId="34" borderId="10" xfId="63" applyNumberFormat="1" applyFont="1" applyFill="1" applyBorder="1" applyAlignment="1">
      <alignment horizontal="center"/>
      <protection/>
    </xf>
    <xf numFmtId="3" fontId="22" fillId="30" borderId="10" xfId="63" applyNumberFormat="1" applyFont="1" applyFill="1" applyBorder="1" applyAlignment="1">
      <alignment horizontal="center"/>
      <protection/>
    </xf>
    <xf numFmtId="3" fontId="22" fillId="31" borderId="10" xfId="0" applyNumberFormat="1" applyFont="1" applyFill="1" applyBorder="1" applyAlignment="1">
      <alignment horizontal="center"/>
    </xf>
    <xf numFmtId="3" fontId="22" fillId="31" borderId="10" xfId="63" applyNumberFormat="1" applyFont="1" applyFill="1" applyBorder="1" applyAlignment="1">
      <alignment horizontal="center"/>
      <protection/>
    </xf>
    <xf numFmtId="3" fontId="22" fillId="32" borderId="10" xfId="63" applyNumberFormat="1" applyFont="1" applyFill="1" applyBorder="1" applyAlignment="1">
      <alignment horizontal="center"/>
      <protection/>
    </xf>
    <xf numFmtId="3" fontId="22" fillId="34" borderId="10" xfId="63" applyNumberFormat="1" applyFont="1" applyFill="1" applyBorder="1" applyAlignment="1" quotePrefix="1">
      <alignment horizontal="center"/>
      <protection/>
    </xf>
    <xf numFmtId="3" fontId="22" fillId="30" borderId="10" xfId="63" applyNumberFormat="1" applyFont="1" applyFill="1" applyBorder="1" applyAlignment="1" quotePrefix="1">
      <alignment horizontal="center"/>
      <protection/>
    </xf>
    <xf numFmtId="3" fontId="22" fillId="32" borderId="10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>
      <alignment/>
      <protection/>
    </xf>
    <xf numFmtId="3" fontId="22" fillId="34" borderId="10" xfId="0" applyNumberFormat="1" applyFont="1" applyFill="1" applyBorder="1" applyAlignment="1">
      <alignment horizontal="center"/>
    </xf>
    <xf numFmtId="3" fontId="22" fillId="30" borderId="10" xfId="0" applyNumberFormat="1" applyFont="1" applyFill="1" applyBorder="1" applyAlignment="1">
      <alignment horizontal="center"/>
    </xf>
    <xf numFmtId="3" fontId="22" fillId="29" borderId="14" xfId="63" applyNumberFormat="1" applyFont="1" applyFill="1" applyBorder="1" applyAlignment="1" quotePrefix="1">
      <alignment horizontal="center"/>
      <protection/>
    </xf>
    <xf numFmtId="3" fontId="22" fillId="34" borderId="14" xfId="63" applyNumberFormat="1" applyFont="1" applyFill="1" applyBorder="1" applyAlignment="1" quotePrefix="1">
      <alignment horizontal="center"/>
      <protection/>
    </xf>
    <xf numFmtId="3" fontId="22" fillId="30" borderId="14" xfId="63" applyNumberFormat="1" applyFont="1" applyFill="1" applyBorder="1" applyAlignment="1" quotePrefix="1">
      <alignment horizontal="center"/>
      <protection/>
    </xf>
    <xf numFmtId="3" fontId="22" fillId="31" borderId="14" xfId="0" applyNumberFormat="1" applyFont="1" applyFill="1" applyBorder="1" applyAlignment="1">
      <alignment horizontal="center"/>
    </xf>
    <xf numFmtId="3" fontId="22" fillId="31" borderId="14" xfId="63" applyNumberFormat="1" applyFont="1" applyFill="1" applyBorder="1" applyAlignment="1" quotePrefix="1">
      <alignment horizontal="center"/>
      <protection/>
    </xf>
    <xf numFmtId="3" fontId="22" fillId="32" borderId="14" xfId="63" applyNumberFormat="1" applyFont="1" applyFill="1" applyBorder="1" applyAlignment="1" quotePrefix="1">
      <alignment horizontal="center"/>
      <protection/>
    </xf>
    <xf numFmtId="3" fontId="22" fillId="27" borderId="14" xfId="63" applyNumberFormat="1" applyFont="1" applyFill="1" applyBorder="1" applyAlignment="1" quotePrefix="1">
      <alignment horizontal="center"/>
      <protection/>
    </xf>
    <xf numFmtId="3" fontId="22" fillId="33" borderId="14" xfId="63" applyNumberFormat="1" applyFont="1" applyFill="1" applyBorder="1" applyAlignment="1" quotePrefix="1">
      <alignment horizontal="center"/>
      <protection/>
    </xf>
    <xf numFmtId="3" fontId="22" fillId="28" borderId="14" xfId="63" applyNumberFormat="1" applyFont="1" applyFill="1" applyBorder="1" applyAlignment="1" quotePrefix="1">
      <alignment horizontal="center"/>
      <protection/>
    </xf>
    <xf numFmtId="0" fontId="22" fillId="34" borderId="10" xfId="63" applyFont="1" applyFill="1" applyBorder="1" applyAlignment="1">
      <alignment horizontal="center"/>
      <protection/>
    </xf>
    <xf numFmtId="0" fontId="22" fillId="30" borderId="10" xfId="63" applyFont="1" applyFill="1" applyBorder="1" applyAlignment="1">
      <alignment horizontal="center"/>
      <protection/>
    </xf>
    <xf numFmtId="0" fontId="22" fillId="32" borderId="10" xfId="63" applyFont="1" applyFill="1" applyBorder="1" applyAlignment="1">
      <alignment horizontal="center"/>
      <protection/>
    </xf>
    <xf numFmtId="0" fontId="22" fillId="30" borderId="10" xfId="63" applyFont="1" applyFill="1" applyBorder="1" applyAlignment="1" quotePrefix="1">
      <alignment horizontal="center"/>
      <protection/>
    </xf>
    <xf numFmtId="0" fontId="22" fillId="32" borderId="10" xfId="63" applyFont="1" applyFill="1" applyBorder="1" applyAlignment="1" quotePrefix="1">
      <alignment horizontal="center"/>
      <protection/>
    </xf>
    <xf numFmtId="0" fontId="22" fillId="34" borderId="10" xfId="63" applyFont="1" applyFill="1" applyBorder="1" applyAlignment="1" quotePrefix="1">
      <alignment horizontal="center"/>
      <protection/>
    </xf>
    <xf numFmtId="0" fontId="22" fillId="34" borderId="10" xfId="0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3" fontId="31" fillId="34" borderId="14" xfId="63" applyNumberFormat="1" applyFont="1" applyFill="1" applyBorder="1" applyAlignment="1" quotePrefix="1">
      <alignment horizontal="center"/>
      <protection/>
    </xf>
    <xf numFmtId="3" fontId="31" fillId="30" borderId="14" xfId="63" applyNumberFormat="1" applyFont="1" applyFill="1" applyBorder="1" applyAlignment="1" quotePrefix="1">
      <alignment horizontal="center"/>
      <protection/>
    </xf>
    <xf numFmtId="3" fontId="31" fillId="31" borderId="14" xfId="0" applyNumberFormat="1" applyFont="1" applyFill="1" applyBorder="1" applyAlignment="1">
      <alignment horizontal="center"/>
    </xf>
    <xf numFmtId="0" fontId="25" fillId="35" borderId="12" xfId="63" applyFont="1" applyFill="1" applyBorder="1" applyAlignment="1">
      <alignment horizontal="center"/>
      <protection/>
    </xf>
    <xf numFmtId="3" fontId="22" fillId="0" borderId="10" xfId="0" applyNumberFormat="1" applyFont="1" applyBorder="1" applyAlignment="1">
      <alignment horizontal="center"/>
    </xf>
    <xf numFmtId="3" fontId="48" fillId="25" borderId="10" xfId="0" applyNumberFormat="1" applyFont="1" applyFill="1" applyBorder="1" applyAlignment="1">
      <alignment horizontal="center"/>
    </xf>
    <xf numFmtId="0" fontId="25" fillId="35" borderId="12" xfId="63" applyFont="1" applyFill="1" applyBorder="1" applyAlignment="1">
      <alignment horizontal="center"/>
      <protection/>
    </xf>
    <xf numFmtId="0" fontId="35" fillId="36" borderId="10" xfId="63" applyFont="1" applyFill="1" applyBorder="1" applyAlignment="1">
      <alignment horizontal="center"/>
      <protection/>
    </xf>
    <xf numFmtId="0" fontId="36" fillId="35" borderId="10" xfId="0" applyFont="1" applyFill="1" applyBorder="1" applyAlignment="1">
      <alignment horizontal="center"/>
    </xf>
    <xf numFmtId="0" fontId="35" fillId="28" borderId="17" xfId="0" applyFont="1" applyFill="1" applyBorder="1" applyAlignment="1">
      <alignment horizontal="center"/>
    </xf>
    <xf numFmtId="0" fontId="35" fillId="36" borderId="17" xfId="0" applyFont="1" applyFill="1" applyBorder="1" applyAlignment="1">
      <alignment horizontal="center"/>
    </xf>
    <xf numFmtId="0" fontId="37" fillId="0" borderId="0" xfId="63" applyFont="1" applyAlignment="1">
      <alignment horizontal="center"/>
      <protection/>
    </xf>
    <xf numFmtId="0" fontId="36" fillId="0" borderId="0" xfId="0" applyFont="1" applyAlignment="1">
      <alignment/>
    </xf>
    <xf numFmtId="0" fontId="36" fillId="0" borderId="0" xfId="63" applyFont="1">
      <alignment/>
      <protection/>
    </xf>
    <xf numFmtId="0" fontId="36" fillId="25" borderId="0" xfId="0" applyFont="1" applyFill="1" applyAlignment="1">
      <alignment horizontal="center"/>
    </xf>
    <xf numFmtId="0" fontId="36" fillId="26" borderId="15" xfId="63" applyFont="1" applyFill="1" applyBorder="1" applyAlignment="1">
      <alignment horizontal="center"/>
      <protection/>
    </xf>
    <xf numFmtId="0" fontId="36" fillId="26" borderId="17" xfId="63" applyFont="1" applyFill="1" applyBorder="1" applyAlignment="1">
      <alignment horizontal="center"/>
      <protection/>
    </xf>
    <xf numFmtId="0" fontId="35" fillId="27" borderId="17" xfId="63" applyFont="1" applyFill="1" applyBorder="1" applyAlignment="1">
      <alignment horizontal="center"/>
      <protection/>
    </xf>
    <xf numFmtId="0" fontId="36" fillId="0" borderId="10" xfId="0" applyFont="1" applyBorder="1" applyAlignment="1">
      <alignment/>
    </xf>
    <xf numFmtId="0" fontId="36" fillId="0" borderId="11" xfId="63" applyFont="1" applyBorder="1">
      <alignment/>
      <protection/>
    </xf>
    <xf numFmtId="0" fontId="36" fillId="0" borderId="12" xfId="63" applyFont="1" applyBorder="1">
      <alignment/>
      <protection/>
    </xf>
    <xf numFmtId="0" fontId="36" fillId="0" borderId="13" xfId="63" applyFont="1" applyBorder="1">
      <alignment/>
      <protection/>
    </xf>
    <xf numFmtId="3" fontId="36" fillId="26" borderId="10" xfId="63" applyNumberFormat="1" applyFont="1" applyFill="1" applyBorder="1" applyAlignment="1">
      <alignment horizontal="center"/>
      <protection/>
    </xf>
    <xf numFmtId="3" fontId="36" fillId="0" borderId="10" xfId="63" applyNumberFormat="1" applyFont="1" applyBorder="1" applyAlignment="1">
      <alignment horizontal="center"/>
      <protection/>
    </xf>
    <xf numFmtId="0" fontId="36" fillId="0" borderId="10" xfId="0" applyFont="1" applyBorder="1" applyAlignment="1">
      <alignment horizontal="center"/>
    </xf>
    <xf numFmtId="3" fontId="36" fillId="27" borderId="10" xfId="0" applyNumberFormat="1" applyFont="1" applyFill="1" applyBorder="1" applyAlignment="1">
      <alignment horizontal="center"/>
    </xf>
    <xf numFmtId="3" fontId="36" fillId="28" borderId="10" xfId="0" applyNumberFormat="1" applyFont="1" applyFill="1" applyBorder="1" applyAlignment="1">
      <alignment horizontal="center"/>
    </xf>
    <xf numFmtId="3" fontId="36" fillId="36" borderId="10" xfId="0" applyNumberFormat="1" applyFont="1" applyFill="1" applyBorder="1" applyAlignment="1">
      <alignment horizontal="center"/>
    </xf>
    <xf numFmtId="0" fontId="36" fillId="28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36" fillId="0" borderId="10" xfId="63" applyFont="1" applyBorder="1" applyAlignment="1">
      <alignment horizontal="center"/>
      <protection/>
    </xf>
    <xf numFmtId="0" fontId="36" fillId="0" borderId="10" xfId="63" applyFont="1" applyBorder="1" applyAlignment="1" quotePrefix="1">
      <alignment horizontal="center"/>
      <protection/>
    </xf>
    <xf numFmtId="3" fontId="36" fillId="0" borderId="10" xfId="63" applyNumberFormat="1" applyFont="1" applyBorder="1" applyAlignment="1" quotePrefix="1">
      <alignment horizontal="center"/>
      <protection/>
    </xf>
    <xf numFmtId="0" fontId="36" fillId="25" borderId="10" xfId="0" applyFont="1" applyFill="1" applyBorder="1" applyAlignment="1">
      <alignment/>
    </xf>
    <xf numFmtId="0" fontId="36" fillId="25" borderId="11" xfId="63" applyFont="1" applyFill="1" applyBorder="1">
      <alignment/>
      <protection/>
    </xf>
    <xf numFmtId="0" fontId="36" fillId="25" borderId="12" xfId="63" applyFont="1" applyFill="1" applyBorder="1">
      <alignment/>
      <protection/>
    </xf>
    <xf numFmtId="0" fontId="36" fillId="25" borderId="13" xfId="63" applyFont="1" applyFill="1" applyBorder="1">
      <alignment/>
      <protection/>
    </xf>
    <xf numFmtId="3" fontId="36" fillId="25" borderId="10" xfId="63" applyNumberFormat="1" applyFont="1" applyFill="1" applyBorder="1" applyAlignment="1">
      <alignment horizontal="center"/>
      <protection/>
    </xf>
    <xf numFmtId="0" fontId="36" fillId="25" borderId="0" xfId="0" applyFont="1" applyFill="1" applyAlignment="1">
      <alignment/>
    </xf>
    <xf numFmtId="0" fontId="36" fillId="24" borderId="10" xfId="0" applyFont="1" applyFill="1" applyBorder="1" applyAlignment="1">
      <alignment/>
    </xf>
    <xf numFmtId="0" fontId="36" fillId="24" borderId="11" xfId="63" applyFont="1" applyFill="1" applyBorder="1">
      <alignment/>
      <protection/>
    </xf>
    <xf numFmtId="0" fontId="36" fillId="24" borderId="12" xfId="63" applyFont="1" applyFill="1" applyBorder="1">
      <alignment/>
      <protection/>
    </xf>
    <xf numFmtId="0" fontId="36" fillId="24" borderId="13" xfId="63" applyFont="1" applyFill="1" applyBorder="1">
      <alignment/>
      <protection/>
    </xf>
    <xf numFmtId="3" fontId="36" fillId="24" borderId="10" xfId="63" applyNumberFormat="1" applyFont="1" applyFill="1" applyBorder="1" applyAlignment="1">
      <alignment horizontal="center"/>
      <protection/>
    </xf>
    <xf numFmtId="3" fontId="3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6" fillId="24" borderId="0" xfId="0" applyFont="1" applyFill="1" applyAlignment="1">
      <alignment/>
    </xf>
    <xf numFmtId="3" fontId="52" fillId="28" borderId="10" xfId="0" applyNumberFormat="1" applyFont="1" applyFill="1" applyBorder="1" applyAlignment="1">
      <alignment horizontal="center"/>
    </xf>
    <xf numFmtId="3" fontId="52" fillId="36" borderId="10" xfId="0" applyNumberFormat="1" applyFont="1" applyFill="1" applyBorder="1" applyAlignment="1">
      <alignment horizontal="center"/>
    </xf>
    <xf numFmtId="3" fontId="36" fillId="26" borderId="10" xfId="63" applyNumberFormat="1" applyFont="1" applyFill="1" applyBorder="1" applyAlignment="1" quotePrefix="1">
      <alignment horizontal="center"/>
      <protection/>
    </xf>
    <xf numFmtId="3" fontId="36" fillId="26" borderId="12" xfId="63" applyNumberFormat="1" applyFont="1" applyFill="1" applyBorder="1" applyAlignment="1">
      <alignment horizontal="center"/>
      <protection/>
    </xf>
    <xf numFmtId="3" fontId="36" fillId="24" borderId="12" xfId="63" applyNumberFormat="1" applyFont="1" applyFill="1" applyBorder="1" applyAlignment="1">
      <alignment horizontal="center"/>
      <protection/>
    </xf>
    <xf numFmtId="0" fontId="36" fillId="0" borderId="10" xfId="63" applyFont="1" applyBorder="1">
      <alignment/>
      <protection/>
    </xf>
    <xf numFmtId="3" fontId="36" fillId="0" borderId="10" xfId="0" applyNumberFormat="1" applyFont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3" fontId="36" fillId="26" borderId="16" xfId="63" applyNumberFormat="1" applyFont="1" applyFill="1" applyBorder="1" applyAlignment="1">
      <alignment horizontal="center"/>
      <protection/>
    </xf>
    <xf numFmtId="3" fontId="36" fillId="25" borderId="14" xfId="63" applyNumberFormat="1" applyFont="1" applyFill="1" applyBorder="1" applyAlignment="1" quotePrefix="1">
      <alignment horizontal="center"/>
      <protection/>
    </xf>
    <xf numFmtId="3" fontId="36" fillId="0" borderId="14" xfId="0" applyNumberFormat="1" applyFont="1" applyBorder="1" applyAlignment="1">
      <alignment horizontal="center"/>
    </xf>
    <xf numFmtId="3" fontId="36" fillId="27" borderId="14" xfId="0" applyNumberFormat="1" applyFont="1" applyFill="1" applyBorder="1" applyAlignment="1">
      <alignment horizontal="center"/>
    </xf>
    <xf numFmtId="3" fontId="36" fillId="28" borderId="14" xfId="0" applyNumberFormat="1" applyFont="1" applyFill="1" applyBorder="1" applyAlignment="1">
      <alignment horizontal="center"/>
    </xf>
    <xf numFmtId="0" fontId="30" fillId="37" borderId="15" xfId="63" applyFont="1" applyFill="1" applyBorder="1" applyAlignment="1">
      <alignment horizontal="center"/>
      <protection/>
    </xf>
    <xf numFmtId="0" fontId="30" fillId="37" borderId="18" xfId="63" applyFont="1" applyFill="1" applyBorder="1" applyAlignment="1">
      <alignment horizontal="center"/>
      <protection/>
    </xf>
    <xf numFmtId="0" fontId="30" fillId="37" borderId="17" xfId="63" applyFont="1" applyFill="1" applyBorder="1" applyAlignment="1">
      <alignment horizontal="center"/>
      <protection/>
    </xf>
    <xf numFmtId="0" fontId="30" fillId="37" borderId="10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/>
    </xf>
    <xf numFmtId="0" fontId="31" fillId="25" borderId="10" xfId="63" applyFont="1" applyFill="1" applyBorder="1" applyAlignment="1">
      <alignment horizontal="center"/>
      <protection/>
    </xf>
    <xf numFmtId="3" fontId="31" fillId="36" borderId="10" xfId="63" applyNumberFormat="1" applyFont="1" applyFill="1" applyBorder="1" applyAlignment="1">
      <alignment horizontal="center"/>
      <protection/>
    </xf>
    <xf numFmtId="0" fontId="31" fillId="36" borderId="10" xfId="0" applyFont="1" applyFill="1" applyBorder="1" applyAlignment="1">
      <alignment/>
    </xf>
    <xf numFmtId="0" fontId="31" fillId="25" borderId="10" xfId="63" applyFont="1" applyFill="1" applyBorder="1" applyAlignment="1" quotePrefix="1">
      <alignment horizontal="center"/>
      <protection/>
    </xf>
    <xf numFmtId="0" fontId="31" fillId="25" borderId="12" xfId="63" applyFont="1" applyFill="1" applyBorder="1" applyAlignment="1">
      <alignment horizontal="center"/>
      <protection/>
    </xf>
    <xf numFmtId="0" fontId="31" fillId="25" borderId="12" xfId="63" applyFont="1" applyFill="1" applyBorder="1" applyAlignment="1" quotePrefix="1">
      <alignment horizontal="center"/>
      <protection/>
    </xf>
    <xf numFmtId="0" fontId="31" fillId="25" borderId="19" xfId="63" applyFont="1" applyFill="1" applyBorder="1" applyAlignment="1">
      <alignment horizontal="center"/>
      <protection/>
    </xf>
    <xf numFmtId="3" fontId="31" fillId="25" borderId="14" xfId="63" applyNumberFormat="1" applyFont="1" applyFill="1" applyBorder="1" applyAlignment="1" quotePrefix="1">
      <alignment horizontal="center"/>
      <protection/>
    </xf>
    <xf numFmtId="3" fontId="31" fillId="36" borderId="14" xfId="63" applyNumberFormat="1" applyFont="1" applyFill="1" applyBorder="1" applyAlignment="1">
      <alignment horizontal="center"/>
      <protection/>
    </xf>
    <xf numFmtId="3" fontId="31" fillId="36" borderId="14" xfId="63" applyNumberFormat="1" applyFont="1" applyFill="1" applyBorder="1" applyAlignment="1" quotePrefix="1">
      <alignment horizontal="center"/>
      <protection/>
    </xf>
    <xf numFmtId="0" fontId="53" fillId="0" borderId="0" xfId="0" applyFont="1" applyAlignment="1">
      <alignment/>
    </xf>
    <xf numFmtId="3" fontId="31" fillId="34" borderId="10" xfId="63" applyNumberFormat="1" applyFont="1" applyFill="1" applyBorder="1" applyAlignment="1">
      <alignment horizontal="center"/>
      <protection/>
    </xf>
    <xf numFmtId="3" fontId="31" fillId="30" borderId="10" xfId="63" applyNumberFormat="1" applyFont="1" applyFill="1" applyBorder="1" applyAlignment="1">
      <alignment horizontal="center"/>
      <protection/>
    </xf>
    <xf numFmtId="3" fontId="31" fillId="31" borderId="10" xfId="0" applyNumberFormat="1" applyFont="1" applyFill="1" applyBorder="1" applyAlignment="1">
      <alignment horizontal="center"/>
    </xf>
    <xf numFmtId="3" fontId="31" fillId="31" borderId="10" xfId="63" applyNumberFormat="1" applyFont="1" applyFill="1" applyBorder="1" applyAlignment="1">
      <alignment horizontal="center"/>
      <protection/>
    </xf>
    <xf numFmtId="3" fontId="31" fillId="32" borderId="10" xfId="63" applyNumberFormat="1" applyFont="1" applyFill="1" applyBorder="1" applyAlignment="1">
      <alignment horizontal="center"/>
      <protection/>
    </xf>
    <xf numFmtId="0" fontId="31" fillId="34" borderId="10" xfId="63" applyFont="1" applyFill="1" applyBorder="1" applyAlignment="1">
      <alignment horizontal="center"/>
      <protection/>
    </xf>
    <xf numFmtId="0" fontId="31" fillId="30" borderId="10" xfId="63" applyFont="1" applyFill="1" applyBorder="1" applyAlignment="1">
      <alignment horizontal="center"/>
      <protection/>
    </xf>
    <xf numFmtId="0" fontId="31" fillId="32" borderId="10" xfId="63" applyFont="1" applyFill="1" applyBorder="1" applyAlignment="1">
      <alignment horizontal="center"/>
      <protection/>
    </xf>
    <xf numFmtId="3" fontId="31" fillId="34" borderId="10" xfId="63" applyNumberFormat="1" applyFont="1" applyFill="1" applyBorder="1" applyAlignment="1" quotePrefix="1">
      <alignment horizontal="center"/>
      <protection/>
    </xf>
    <xf numFmtId="3" fontId="31" fillId="30" borderId="10" xfId="63" applyNumberFormat="1" applyFont="1" applyFill="1" applyBorder="1" applyAlignment="1" quotePrefix="1">
      <alignment horizontal="center"/>
      <protection/>
    </xf>
    <xf numFmtId="0" fontId="31" fillId="34" borderId="10" xfId="63" applyFont="1" applyFill="1" applyBorder="1" applyAlignment="1" quotePrefix="1">
      <alignment horizontal="center"/>
      <protection/>
    </xf>
    <xf numFmtId="3" fontId="31" fillId="32" borderId="10" xfId="63" applyNumberFormat="1" applyFont="1" applyFill="1" applyBorder="1" applyAlignment="1" quotePrefix="1">
      <alignment horizontal="center"/>
      <protection/>
    </xf>
    <xf numFmtId="0" fontId="31" fillId="34" borderId="10" xfId="0" applyFont="1" applyFill="1" applyBorder="1" applyAlignment="1">
      <alignment horizontal="center"/>
    </xf>
    <xf numFmtId="0" fontId="31" fillId="30" borderId="10" xfId="0" applyFont="1" applyFill="1" applyBorder="1" applyAlignment="1">
      <alignment horizontal="center"/>
    </xf>
    <xf numFmtId="3" fontId="31" fillId="32" borderId="10" xfId="0" applyNumberFormat="1" applyFont="1" applyFill="1" applyBorder="1" applyAlignment="1">
      <alignment horizontal="center"/>
    </xf>
    <xf numFmtId="3" fontId="31" fillId="31" borderId="14" xfId="63" applyNumberFormat="1" applyFont="1" applyFill="1" applyBorder="1" applyAlignment="1" quotePrefix="1">
      <alignment horizontal="center"/>
      <protection/>
    </xf>
    <xf numFmtId="0" fontId="22" fillId="0" borderId="10" xfId="0" applyFont="1" applyBorder="1" applyAlignment="1">
      <alignment horizontal="center"/>
    </xf>
    <xf numFmtId="0" fontId="25" fillId="35" borderId="12" xfId="63" applyFont="1" applyFill="1" applyBorder="1" applyAlignment="1">
      <alignment horizontal="center"/>
      <protection/>
    </xf>
    <xf numFmtId="0" fontId="25" fillId="35" borderId="12" xfId="63" applyFont="1" applyFill="1" applyBorder="1" applyAlignment="1">
      <alignment horizontal="center"/>
      <protection/>
    </xf>
    <xf numFmtId="3" fontId="22" fillId="31" borderId="14" xfId="63" applyNumberFormat="1" applyFont="1" applyFill="1" applyBorder="1" applyAlignment="1">
      <alignment horizontal="center"/>
      <protection/>
    </xf>
    <xf numFmtId="3" fontId="36" fillId="0" borderId="0" xfId="0" applyNumberFormat="1" applyFont="1" applyAlignment="1">
      <alignment horizontal="center"/>
    </xf>
    <xf numFmtId="3" fontId="36" fillId="35" borderId="10" xfId="0" applyNumberFormat="1" applyFont="1" applyFill="1" applyBorder="1" applyAlignment="1">
      <alignment horizontal="center"/>
    </xf>
    <xf numFmtId="3" fontId="36" fillId="25" borderId="10" xfId="0" applyNumberFormat="1" applyFont="1" applyFill="1" applyBorder="1" applyAlignment="1">
      <alignment horizontal="center"/>
    </xf>
    <xf numFmtId="3" fontId="54" fillId="24" borderId="10" xfId="0" applyNumberFormat="1" applyFont="1" applyFill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25" fillId="35" borderId="12" xfId="63" applyFont="1" applyFill="1" applyBorder="1" applyAlignment="1">
      <alignment horizontal="center"/>
      <protection/>
    </xf>
    <xf numFmtId="3" fontId="55" fillId="25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3" fontId="39" fillId="0" borderId="10" xfId="63" applyNumberFormat="1" applyFont="1" applyBorder="1" applyAlignment="1">
      <alignment horizontal="center"/>
      <protection/>
    </xf>
    <xf numFmtId="0" fontId="39" fillId="0" borderId="10" xfId="63" applyFont="1" applyBorder="1" applyAlignment="1">
      <alignment horizontal="center"/>
      <protection/>
    </xf>
    <xf numFmtId="3" fontId="39" fillId="25" borderId="10" xfId="63" applyNumberFormat="1" applyFont="1" applyFill="1" applyBorder="1" applyAlignment="1">
      <alignment horizontal="center"/>
      <protection/>
    </xf>
    <xf numFmtId="3" fontId="39" fillId="24" borderId="10" xfId="63" applyNumberFormat="1" applyFont="1" applyFill="1" applyBorder="1" applyAlignment="1">
      <alignment horizontal="center"/>
      <protection/>
    </xf>
    <xf numFmtId="0" fontId="35" fillId="28" borderId="12" xfId="63" applyFont="1" applyFill="1" applyBorder="1" applyAlignment="1">
      <alignment horizontal="center"/>
      <protection/>
    </xf>
    <xf numFmtId="0" fontId="35" fillId="28" borderId="13" xfId="63" applyFont="1" applyFill="1" applyBorder="1" applyAlignment="1">
      <alignment horizontal="center"/>
      <protection/>
    </xf>
    <xf numFmtId="0" fontId="35" fillId="35" borderId="20" xfId="63" applyFont="1" applyFill="1" applyBorder="1" applyAlignment="1">
      <alignment horizontal="center"/>
      <protection/>
    </xf>
    <xf numFmtId="0" fontId="35" fillId="35" borderId="18" xfId="63" applyFont="1" applyFill="1" applyBorder="1" applyAlignment="1">
      <alignment horizontal="center"/>
      <protection/>
    </xf>
    <xf numFmtId="0" fontId="36" fillId="35" borderId="10" xfId="0" applyFont="1" applyFill="1" applyBorder="1" applyAlignment="1">
      <alignment horizontal="center"/>
    </xf>
    <xf numFmtId="0" fontId="37" fillId="0" borderId="0" xfId="63" applyFont="1" applyAlignment="1">
      <alignment horizontal="center"/>
      <protection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6" fillId="20" borderId="20" xfId="63" applyFont="1" applyFill="1" applyBorder="1" applyAlignment="1">
      <alignment horizontal="center"/>
      <protection/>
    </xf>
    <xf numFmtId="0" fontId="36" fillId="20" borderId="18" xfId="63" applyFont="1" applyFill="1" applyBorder="1" applyAlignment="1">
      <alignment horizontal="center"/>
      <protection/>
    </xf>
    <xf numFmtId="0" fontId="36" fillId="20" borderId="21" xfId="63" applyFont="1" applyFill="1" applyBorder="1" applyAlignment="1">
      <alignment horizontal="center"/>
      <protection/>
    </xf>
    <xf numFmtId="0" fontId="36" fillId="20" borderId="22" xfId="63" applyFont="1" applyFill="1" applyBorder="1" applyAlignment="1">
      <alignment horizontal="center"/>
      <protection/>
    </xf>
    <xf numFmtId="0" fontId="33" fillId="0" borderId="0" xfId="63" applyFont="1" applyAlignment="1">
      <alignment horizontal="center"/>
      <protection/>
    </xf>
    <xf numFmtId="0" fontId="31" fillId="0" borderId="11" xfId="63" applyFont="1" applyBorder="1" applyAlignment="1">
      <alignment horizontal="left"/>
      <protection/>
    </xf>
    <xf numFmtId="0" fontId="31" fillId="0" borderId="13" xfId="63" applyFont="1" applyBorder="1" applyAlignment="1">
      <alignment horizontal="left"/>
      <protection/>
    </xf>
    <xf numFmtId="0" fontId="30" fillId="37" borderId="10" xfId="0" applyFont="1" applyFill="1" applyBorder="1" applyAlignment="1">
      <alignment horizontal="center"/>
    </xf>
    <xf numFmtId="0" fontId="30" fillId="37" borderId="15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/>
    </xf>
    <xf numFmtId="0" fontId="30" fillId="37" borderId="20" xfId="63" applyFont="1" applyFill="1" applyBorder="1" applyAlignment="1">
      <alignment horizontal="center"/>
      <protection/>
    </xf>
    <xf numFmtId="0" fontId="30" fillId="37" borderId="18" xfId="63" applyFont="1" applyFill="1" applyBorder="1" applyAlignment="1">
      <alignment horizontal="center"/>
      <protection/>
    </xf>
    <xf numFmtId="0" fontId="30" fillId="37" borderId="21" xfId="63" applyFont="1" applyFill="1" applyBorder="1" applyAlignment="1">
      <alignment horizontal="center"/>
      <protection/>
    </xf>
    <xf numFmtId="0" fontId="30" fillId="37" borderId="22" xfId="63" applyFont="1" applyFill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0" fontId="22" fillId="35" borderId="10" xfId="0" applyFont="1" applyFill="1" applyBorder="1" applyAlignment="1">
      <alignment horizontal="center"/>
    </xf>
    <xf numFmtId="0" fontId="24" fillId="20" borderId="20" xfId="63" applyFont="1" applyFill="1" applyBorder="1" applyAlignment="1">
      <alignment horizontal="center"/>
      <protection/>
    </xf>
    <xf numFmtId="0" fontId="24" fillId="20" borderId="18" xfId="63" applyFont="1" applyFill="1" applyBorder="1" applyAlignment="1">
      <alignment horizontal="center"/>
      <protection/>
    </xf>
    <xf numFmtId="0" fontId="24" fillId="20" borderId="21" xfId="63" applyFont="1" applyFill="1" applyBorder="1" applyAlignment="1">
      <alignment horizontal="center"/>
      <protection/>
    </xf>
    <xf numFmtId="0" fontId="24" fillId="20" borderId="22" xfId="63" applyFont="1" applyFill="1" applyBorder="1" applyAlignment="1">
      <alignment horizontal="center"/>
      <protection/>
    </xf>
    <xf numFmtId="0" fontId="27" fillId="35" borderId="12" xfId="63" applyFont="1" applyFill="1" applyBorder="1" applyAlignment="1">
      <alignment horizontal="center"/>
      <protection/>
    </xf>
    <xf numFmtId="0" fontId="27" fillId="35" borderId="11" xfId="63" applyFont="1" applyFill="1" applyBorder="1" applyAlignment="1">
      <alignment horizontal="center"/>
      <protection/>
    </xf>
    <xf numFmtId="0" fontId="27" fillId="35" borderId="13" xfId="63" applyFont="1" applyFill="1" applyBorder="1" applyAlignment="1">
      <alignment horizontal="center"/>
      <protection/>
    </xf>
    <xf numFmtId="0" fontId="25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31" fillId="20" borderId="20" xfId="63" applyFont="1" applyFill="1" applyBorder="1" applyAlignment="1">
      <alignment horizontal="center"/>
      <protection/>
    </xf>
    <xf numFmtId="0" fontId="31" fillId="20" borderId="18" xfId="63" applyFont="1" applyFill="1" applyBorder="1" applyAlignment="1">
      <alignment horizontal="center"/>
      <protection/>
    </xf>
    <xf numFmtId="0" fontId="31" fillId="20" borderId="21" xfId="63" applyFont="1" applyFill="1" applyBorder="1" applyAlignment="1">
      <alignment horizontal="center"/>
      <protection/>
    </xf>
    <xf numFmtId="0" fontId="31" fillId="20" borderId="22" xfId="63" applyFont="1" applyFill="1" applyBorder="1" applyAlignment="1">
      <alignment horizontal="center"/>
      <protection/>
    </xf>
    <xf numFmtId="0" fontId="30" fillId="35" borderId="12" xfId="63" applyFont="1" applyFill="1" applyBorder="1" applyAlignment="1">
      <alignment horizontal="center"/>
      <protection/>
    </xf>
    <xf numFmtId="0" fontId="30" fillId="35" borderId="11" xfId="63" applyFont="1" applyFill="1" applyBorder="1" applyAlignment="1">
      <alignment horizontal="center"/>
      <protection/>
    </xf>
    <xf numFmtId="0" fontId="30" fillId="35" borderId="13" xfId="63" applyFont="1" applyFill="1" applyBorder="1" applyAlignment="1">
      <alignment horizontal="center"/>
      <protection/>
    </xf>
    <xf numFmtId="0" fontId="30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5" fillId="35" borderId="12" xfId="63" applyFont="1" applyFill="1" applyBorder="1" applyAlignment="1">
      <alignment horizontal="center"/>
      <protection/>
    </xf>
    <xf numFmtId="0" fontId="25" fillId="35" borderId="11" xfId="63" applyFont="1" applyFill="1" applyBorder="1" applyAlignment="1">
      <alignment horizontal="center"/>
      <protection/>
    </xf>
    <xf numFmtId="0" fontId="25" fillId="35" borderId="13" xfId="63" applyFont="1" applyFill="1" applyBorder="1" applyAlignment="1">
      <alignment horizontal="center"/>
      <protection/>
    </xf>
    <xf numFmtId="0" fontId="34" fillId="0" borderId="0" xfId="63" applyFont="1" applyAlignment="1">
      <alignment horizontal="center"/>
      <protection/>
    </xf>
    <xf numFmtId="0" fontId="22" fillId="20" borderId="20" xfId="63" applyFont="1" applyFill="1" applyBorder="1" applyAlignment="1">
      <alignment horizontal="center"/>
      <protection/>
    </xf>
    <xf numFmtId="0" fontId="22" fillId="20" borderId="18" xfId="63" applyFont="1" applyFill="1" applyBorder="1" applyAlignment="1">
      <alignment horizontal="center"/>
      <protection/>
    </xf>
    <xf numFmtId="0" fontId="22" fillId="20" borderId="21" xfId="63" applyFont="1" applyFill="1" applyBorder="1" applyAlignment="1">
      <alignment horizontal="center"/>
      <protection/>
    </xf>
    <xf numFmtId="0" fontId="22" fillId="20" borderId="22" xfId="63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zoomScale="80" zoomScaleNormal="80" zoomScalePageLayoutView="0" workbookViewId="0" topLeftCell="A1">
      <selection activeCell="R29" sqref="R29"/>
    </sheetView>
  </sheetViews>
  <sheetFormatPr defaultColWidth="9.140625" defaultRowHeight="21.75"/>
  <cols>
    <col min="1" max="1" width="5.57421875" style="246" customWidth="1"/>
    <col min="2" max="4" width="9.140625" style="246" customWidth="1"/>
    <col min="5" max="5" width="23.00390625" style="246" customWidth="1"/>
    <col min="6" max="6" width="11.8515625" style="246" customWidth="1"/>
    <col min="7" max="7" width="7.140625" style="246" customWidth="1"/>
    <col min="8" max="9" width="7.7109375" style="246" customWidth="1"/>
    <col min="10" max="10" width="8.00390625" style="246" customWidth="1"/>
    <col min="11" max="11" width="7.421875" style="246" customWidth="1"/>
    <col min="12" max="12" width="7.57421875" style="246" customWidth="1"/>
    <col min="13" max="14" width="7.28125" style="246" customWidth="1"/>
    <col min="15" max="15" width="6.7109375" style="246" customWidth="1"/>
    <col min="16" max="16" width="7.140625" style="330" customWidth="1"/>
    <col min="17" max="17" width="6.8515625" style="339" customWidth="1"/>
    <col min="18" max="18" width="6.8515625" style="246" customWidth="1"/>
    <col min="19" max="19" width="13.7109375" style="246" customWidth="1"/>
    <col min="20" max="20" width="13.57421875" style="248" customWidth="1"/>
    <col min="21" max="21" width="15.8515625" style="248" customWidth="1"/>
    <col min="22" max="22" width="13.7109375" style="246" customWidth="1"/>
    <col min="23" max="16384" width="9.140625" style="246" customWidth="1"/>
  </cols>
  <sheetData>
    <row r="1" spans="1:21" ht="25.5" customHeight="1">
      <c r="A1" s="349" t="s">
        <v>134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245"/>
    </row>
    <row r="2" spans="1:21" ht="23.2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245"/>
    </row>
    <row r="3" spans="2:6" ht="8.25" customHeight="1">
      <c r="B3" s="247"/>
      <c r="C3" s="247"/>
      <c r="D3" s="247"/>
      <c r="E3" s="247"/>
      <c r="F3" s="247"/>
    </row>
    <row r="4" spans="1:22" ht="25.5" customHeight="1">
      <c r="A4" s="348" t="s">
        <v>105</v>
      </c>
      <c r="B4" s="352" t="s">
        <v>91</v>
      </c>
      <c r="C4" s="352"/>
      <c r="D4" s="352"/>
      <c r="E4" s="353"/>
      <c r="F4" s="249" t="s">
        <v>114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  <c r="S4" s="344" t="s">
        <v>120</v>
      </c>
      <c r="T4" s="345"/>
      <c r="U4" s="241" t="s">
        <v>119</v>
      </c>
      <c r="V4" s="350" t="s">
        <v>106</v>
      </c>
    </row>
    <row r="5" spans="1:22" ht="23.25" customHeight="1">
      <c r="A5" s="348"/>
      <c r="B5" s="354"/>
      <c r="C5" s="354"/>
      <c r="D5" s="354"/>
      <c r="E5" s="355"/>
      <c r="F5" s="250" t="s">
        <v>113</v>
      </c>
      <c r="G5" s="242" t="s">
        <v>93</v>
      </c>
      <c r="H5" s="242" t="s">
        <v>94</v>
      </c>
      <c r="I5" s="242" t="s">
        <v>95</v>
      </c>
      <c r="J5" s="242" t="s">
        <v>96</v>
      </c>
      <c r="K5" s="242" t="s">
        <v>97</v>
      </c>
      <c r="L5" s="242" t="s">
        <v>98</v>
      </c>
      <c r="M5" s="242" t="s">
        <v>99</v>
      </c>
      <c r="N5" s="242" t="s">
        <v>100</v>
      </c>
      <c r="O5" s="242" t="s">
        <v>101</v>
      </c>
      <c r="P5" s="331" t="s">
        <v>102</v>
      </c>
      <c r="Q5" s="335" t="s">
        <v>103</v>
      </c>
      <c r="R5" s="336" t="s">
        <v>92</v>
      </c>
      <c r="S5" s="251" t="s">
        <v>118</v>
      </c>
      <c r="T5" s="243" t="s">
        <v>116</v>
      </c>
      <c r="U5" s="244" t="s">
        <v>118</v>
      </c>
      <c r="V5" s="351"/>
    </row>
    <row r="6" spans="1:22" ht="24">
      <c r="A6" s="252">
        <v>1</v>
      </c>
      <c r="B6" s="253" t="s">
        <v>1</v>
      </c>
      <c r="C6" s="254"/>
      <c r="D6" s="253"/>
      <c r="E6" s="255"/>
      <c r="F6" s="256">
        <v>20000</v>
      </c>
      <c r="G6" s="257">
        <v>130</v>
      </c>
      <c r="H6" s="257">
        <v>89</v>
      </c>
      <c r="I6" s="257">
        <v>121</v>
      </c>
      <c r="J6" s="257">
        <v>79</v>
      </c>
      <c r="K6" s="257">
        <v>111</v>
      </c>
      <c r="L6" s="257">
        <v>228</v>
      </c>
      <c r="M6" s="257">
        <v>112</v>
      </c>
      <c r="N6" s="257">
        <v>167</v>
      </c>
      <c r="O6" s="257">
        <v>55</v>
      </c>
      <c r="P6" s="287">
        <v>275</v>
      </c>
      <c r="Q6" s="287">
        <v>254</v>
      </c>
      <c r="R6" s="340">
        <v>2398</v>
      </c>
      <c r="S6" s="259">
        <f aca="true" t="shared" si="0" ref="S6:S36">SUM(G6:R6)</f>
        <v>4019</v>
      </c>
      <c r="T6" s="260">
        <f>F6-S6</f>
        <v>15981</v>
      </c>
      <c r="U6" s="261"/>
      <c r="V6" s="252"/>
    </row>
    <row r="7" spans="1:22" ht="24">
      <c r="A7" s="252">
        <v>2</v>
      </c>
      <c r="B7" s="253" t="s">
        <v>0</v>
      </c>
      <c r="C7" s="254"/>
      <c r="D7" s="253"/>
      <c r="E7" s="255"/>
      <c r="F7" s="256" t="s">
        <v>26</v>
      </c>
      <c r="G7" s="257">
        <v>425</v>
      </c>
      <c r="H7" s="257">
        <v>37</v>
      </c>
      <c r="I7" s="257">
        <v>37</v>
      </c>
      <c r="J7" s="257">
        <v>37</v>
      </c>
      <c r="K7" s="257">
        <v>198</v>
      </c>
      <c r="L7" s="257">
        <v>42</v>
      </c>
      <c r="M7" s="257" t="s">
        <v>26</v>
      </c>
      <c r="N7" s="257">
        <v>233</v>
      </c>
      <c r="O7" s="257">
        <v>353</v>
      </c>
      <c r="P7" s="287">
        <v>67</v>
      </c>
      <c r="Q7" s="287">
        <v>119</v>
      </c>
      <c r="R7" s="340">
        <v>109</v>
      </c>
      <c r="S7" s="259">
        <f t="shared" si="0"/>
        <v>1657</v>
      </c>
      <c r="T7" s="262" t="s">
        <v>26</v>
      </c>
      <c r="U7" s="263"/>
      <c r="V7" s="252"/>
    </row>
    <row r="8" spans="1:22" ht="24">
      <c r="A8" s="252">
        <v>3</v>
      </c>
      <c r="B8" s="253" t="s">
        <v>2</v>
      </c>
      <c r="C8" s="254"/>
      <c r="D8" s="253"/>
      <c r="E8" s="255"/>
      <c r="F8" s="256" t="s">
        <v>26</v>
      </c>
      <c r="G8" s="257" t="s">
        <v>26</v>
      </c>
      <c r="H8" s="257" t="s">
        <v>26</v>
      </c>
      <c r="I8" s="257" t="s">
        <v>26</v>
      </c>
      <c r="J8" s="257" t="s">
        <v>26</v>
      </c>
      <c r="K8" s="257" t="s">
        <v>26</v>
      </c>
      <c r="L8" s="257" t="s">
        <v>26</v>
      </c>
      <c r="M8" s="257" t="s">
        <v>26</v>
      </c>
      <c r="N8" s="257" t="s">
        <v>26</v>
      </c>
      <c r="O8" s="257" t="s">
        <v>26</v>
      </c>
      <c r="P8" s="287" t="s">
        <v>26</v>
      </c>
      <c r="Q8" s="287" t="s">
        <v>26</v>
      </c>
      <c r="R8" s="340" t="s">
        <v>26</v>
      </c>
      <c r="S8" s="259">
        <f t="shared" si="0"/>
        <v>0</v>
      </c>
      <c r="T8" s="262" t="s">
        <v>26</v>
      </c>
      <c r="U8" s="263"/>
      <c r="V8" s="252"/>
    </row>
    <row r="9" spans="1:22" ht="24">
      <c r="A9" s="252">
        <v>4</v>
      </c>
      <c r="B9" s="253" t="s">
        <v>22</v>
      </c>
      <c r="C9" s="254"/>
      <c r="D9" s="253"/>
      <c r="E9" s="255"/>
      <c r="F9" s="256">
        <v>20000</v>
      </c>
      <c r="G9" s="257">
        <v>97</v>
      </c>
      <c r="H9" s="257">
        <v>96</v>
      </c>
      <c r="I9" s="257">
        <v>72</v>
      </c>
      <c r="J9" s="257">
        <v>525</v>
      </c>
      <c r="K9" s="257">
        <v>2096</v>
      </c>
      <c r="L9" s="257">
        <v>472</v>
      </c>
      <c r="M9" s="257">
        <v>435</v>
      </c>
      <c r="N9" s="257">
        <v>1433</v>
      </c>
      <c r="O9" s="257">
        <v>748</v>
      </c>
      <c r="P9" s="287">
        <v>706</v>
      </c>
      <c r="Q9" s="287">
        <v>5395</v>
      </c>
      <c r="R9" s="340">
        <v>3290</v>
      </c>
      <c r="S9" s="259">
        <f t="shared" si="0"/>
        <v>15365</v>
      </c>
      <c r="T9" s="260">
        <f>F9-S9</f>
        <v>4635</v>
      </c>
      <c r="U9" s="261"/>
      <c r="V9" s="252"/>
    </row>
    <row r="10" spans="1:22" ht="24">
      <c r="A10" s="252">
        <v>5</v>
      </c>
      <c r="B10" s="253" t="s">
        <v>62</v>
      </c>
      <c r="C10" s="254"/>
      <c r="D10" s="253"/>
      <c r="E10" s="255"/>
      <c r="F10" s="256">
        <v>20000</v>
      </c>
      <c r="G10" s="257">
        <v>208</v>
      </c>
      <c r="H10" s="257">
        <v>186</v>
      </c>
      <c r="I10" s="257">
        <v>101</v>
      </c>
      <c r="J10" s="257">
        <v>761</v>
      </c>
      <c r="K10" s="257">
        <v>180</v>
      </c>
      <c r="L10" s="257">
        <v>1122</v>
      </c>
      <c r="M10" s="257">
        <v>69</v>
      </c>
      <c r="N10" s="257">
        <v>32</v>
      </c>
      <c r="O10" s="257">
        <v>1516</v>
      </c>
      <c r="P10" s="287">
        <v>426</v>
      </c>
      <c r="Q10" s="287">
        <v>289</v>
      </c>
      <c r="R10" s="340">
        <v>767</v>
      </c>
      <c r="S10" s="259">
        <f t="shared" si="0"/>
        <v>5657</v>
      </c>
      <c r="T10" s="260">
        <f>F10-S10</f>
        <v>14343</v>
      </c>
      <c r="U10" s="261"/>
      <c r="V10" s="252"/>
    </row>
    <row r="11" spans="1:22" ht="24">
      <c r="A11" s="252">
        <v>6</v>
      </c>
      <c r="B11" s="253" t="s">
        <v>3</v>
      </c>
      <c r="C11" s="254"/>
      <c r="D11" s="253"/>
      <c r="E11" s="255"/>
      <c r="F11" s="256">
        <v>25000</v>
      </c>
      <c r="G11" s="257">
        <v>143</v>
      </c>
      <c r="H11" s="257">
        <v>1095</v>
      </c>
      <c r="I11" s="257">
        <v>259</v>
      </c>
      <c r="J11" s="257">
        <v>2469</v>
      </c>
      <c r="K11" s="257">
        <v>604</v>
      </c>
      <c r="L11" s="257">
        <v>9743</v>
      </c>
      <c r="M11" s="257">
        <v>80</v>
      </c>
      <c r="N11" s="257">
        <v>736</v>
      </c>
      <c r="O11" s="257">
        <v>835</v>
      </c>
      <c r="P11" s="287">
        <v>655</v>
      </c>
      <c r="Q11" s="287">
        <v>404</v>
      </c>
      <c r="R11" s="340">
        <v>869</v>
      </c>
      <c r="S11" s="259">
        <f t="shared" si="0"/>
        <v>17892</v>
      </c>
      <c r="T11" s="260">
        <f>F11-S11</f>
        <v>7108</v>
      </c>
      <c r="U11" s="261"/>
      <c r="V11" s="252"/>
    </row>
    <row r="12" spans="1:22" ht="24">
      <c r="A12" s="252">
        <v>7</v>
      </c>
      <c r="B12" s="253" t="s">
        <v>4</v>
      </c>
      <c r="C12" s="254"/>
      <c r="D12" s="253"/>
      <c r="E12" s="255"/>
      <c r="F12" s="256" t="s">
        <v>26</v>
      </c>
      <c r="G12" s="264" t="s">
        <v>26</v>
      </c>
      <c r="H12" s="264" t="s">
        <v>26</v>
      </c>
      <c r="I12" s="264" t="s">
        <v>26</v>
      </c>
      <c r="J12" s="264" t="s">
        <v>26</v>
      </c>
      <c r="K12" s="264" t="s">
        <v>26</v>
      </c>
      <c r="L12" s="264" t="s">
        <v>26</v>
      </c>
      <c r="M12" s="264" t="s">
        <v>26</v>
      </c>
      <c r="N12" s="264" t="s">
        <v>26</v>
      </c>
      <c r="O12" s="264" t="s">
        <v>26</v>
      </c>
      <c r="P12" s="287" t="s">
        <v>26</v>
      </c>
      <c r="Q12" s="287" t="s">
        <v>26</v>
      </c>
      <c r="R12" s="341" t="s">
        <v>26</v>
      </c>
      <c r="S12" s="259">
        <f t="shared" si="0"/>
        <v>0</v>
      </c>
      <c r="T12" s="262" t="s">
        <v>26</v>
      </c>
      <c r="U12" s="263"/>
      <c r="V12" s="252"/>
    </row>
    <row r="13" spans="1:22" ht="24">
      <c r="A13" s="252">
        <v>8</v>
      </c>
      <c r="B13" s="253" t="s">
        <v>5</v>
      </c>
      <c r="C13" s="254"/>
      <c r="D13" s="253"/>
      <c r="E13" s="255"/>
      <c r="F13" s="256" t="s">
        <v>26</v>
      </c>
      <c r="G13" s="264" t="s">
        <v>26</v>
      </c>
      <c r="H13" s="264" t="s">
        <v>26</v>
      </c>
      <c r="I13" s="264" t="s">
        <v>26</v>
      </c>
      <c r="J13" s="264" t="s">
        <v>26</v>
      </c>
      <c r="K13" s="264" t="s">
        <v>26</v>
      </c>
      <c r="L13" s="264" t="s">
        <v>26</v>
      </c>
      <c r="M13" s="264" t="s">
        <v>26</v>
      </c>
      <c r="N13" s="264" t="s">
        <v>26</v>
      </c>
      <c r="O13" s="264" t="s">
        <v>26</v>
      </c>
      <c r="P13" s="287" t="s">
        <v>26</v>
      </c>
      <c r="Q13" s="287" t="s">
        <v>26</v>
      </c>
      <c r="R13" s="341" t="s">
        <v>26</v>
      </c>
      <c r="S13" s="259">
        <f t="shared" si="0"/>
        <v>0</v>
      </c>
      <c r="T13" s="262" t="s">
        <v>26</v>
      </c>
      <c r="U13" s="263"/>
      <c r="V13" s="252"/>
    </row>
    <row r="14" spans="1:22" ht="24">
      <c r="A14" s="252">
        <v>9</v>
      </c>
      <c r="B14" s="253" t="s">
        <v>35</v>
      </c>
      <c r="C14" s="254"/>
      <c r="D14" s="253"/>
      <c r="E14" s="255"/>
      <c r="F14" s="256">
        <v>25000</v>
      </c>
      <c r="G14" s="257">
        <v>1197</v>
      </c>
      <c r="H14" s="257">
        <v>1871</v>
      </c>
      <c r="I14" s="257">
        <v>404</v>
      </c>
      <c r="J14" s="257">
        <v>1135</v>
      </c>
      <c r="K14" s="257">
        <v>4277</v>
      </c>
      <c r="L14" s="257">
        <v>1126</v>
      </c>
      <c r="M14" s="257">
        <v>980</v>
      </c>
      <c r="N14" s="257">
        <v>328</v>
      </c>
      <c r="O14" s="257">
        <v>1594</v>
      </c>
      <c r="P14" s="287">
        <v>1168</v>
      </c>
      <c r="Q14" s="287">
        <v>274</v>
      </c>
      <c r="R14" s="340">
        <v>1472</v>
      </c>
      <c r="S14" s="259">
        <f t="shared" si="0"/>
        <v>15826</v>
      </c>
      <c r="T14" s="260">
        <f aca="true" t="shared" si="1" ref="T14:T19">F14-S14</f>
        <v>9174</v>
      </c>
      <c r="U14" s="261"/>
      <c r="V14" s="252"/>
    </row>
    <row r="15" spans="1:22" ht="24">
      <c r="A15" s="252">
        <v>10</v>
      </c>
      <c r="B15" s="253" t="s">
        <v>34</v>
      </c>
      <c r="C15" s="254"/>
      <c r="D15" s="253"/>
      <c r="E15" s="255"/>
      <c r="F15" s="256">
        <v>40000</v>
      </c>
      <c r="G15" s="257">
        <v>708</v>
      </c>
      <c r="H15" s="257">
        <v>3171</v>
      </c>
      <c r="I15" s="257">
        <v>815</v>
      </c>
      <c r="J15" s="257">
        <v>884</v>
      </c>
      <c r="K15" s="257">
        <v>7806</v>
      </c>
      <c r="L15" s="257">
        <v>1423</v>
      </c>
      <c r="M15" s="257">
        <v>2366</v>
      </c>
      <c r="N15" s="257">
        <v>1120</v>
      </c>
      <c r="O15" s="257">
        <v>6395</v>
      </c>
      <c r="P15" s="287">
        <v>4505</v>
      </c>
      <c r="Q15" s="287">
        <v>1660</v>
      </c>
      <c r="R15" s="340">
        <v>6159</v>
      </c>
      <c r="S15" s="259">
        <f t="shared" si="0"/>
        <v>37012</v>
      </c>
      <c r="T15" s="260">
        <f t="shared" si="1"/>
        <v>2988</v>
      </c>
      <c r="U15" s="261"/>
      <c r="V15" s="252"/>
    </row>
    <row r="16" spans="1:22" ht="24">
      <c r="A16" s="252">
        <v>12</v>
      </c>
      <c r="B16" s="253" t="s">
        <v>108</v>
      </c>
      <c r="C16" s="254"/>
      <c r="D16" s="253"/>
      <c r="E16" s="255"/>
      <c r="F16" s="256">
        <v>60000</v>
      </c>
      <c r="G16" s="257">
        <v>2355</v>
      </c>
      <c r="H16" s="257">
        <v>1379</v>
      </c>
      <c r="I16" s="257">
        <v>695</v>
      </c>
      <c r="J16" s="257">
        <v>1444</v>
      </c>
      <c r="K16" s="257">
        <v>661</v>
      </c>
      <c r="L16" s="257">
        <v>1776</v>
      </c>
      <c r="M16" s="257">
        <v>807</v>
      </c>
      <c r="N16" s="257">
        <v>557</v>
      </c>
      <c r="O16" s="257">
        <v>1278</v>
      </c>
      <c r="P16" s="287">
        <v>2635</v>
      </c>
      <c r="Q16" s="287">
        <v>1884</v>
      </c>
      <c r="R16" s="340">
        <v>2055</v>
      </c>
      <c r="S16" s="259">
        <f t="shared" si="0"/>
        <v>17526</v>
      </c>
      <c r="T16" s="260">
        <f t="shared" si="1"/>
        <v>42474</v>
      </c>
      <c r="U16" s="261"/>
      <c r="V16" s="252"/>
    </row>
    <row r="17" spans="1:22" ht="24">
      <c r="A17" s="252">
        <v>13</v>
      </c>
      <c r="B17" s="253" t="s">
        <v>20</v>
      </c>
      <c r="C17" s="254"/>
      <c r="D17" s="253"/>
      <c r="E17" s="255"/>
      <c r="F17" s="256">
        <v>60000</v>
      </c>
      <c r="G17" s="257">
        <v>4108</v>
      </c>
      <c r="H17" s="257">
        <v>1032</v>
      </c>
      <c r="I17" s="257">
        <v>1607</v>
      </c>
      <c r="J17" s="257">
        <v>2094</v>
      </c>
      <c r="K17" s="257">
        <v>1159</v>
      </c>
      <c r="L17" s="257">
        <v>1390</v>
      </c>
      <c r="M17" s="257">
        <v>5385</v>
      </c>
      <c r="N17" s="257">
        <v>1394</v>
      </c>
      <c r="O17" s="257">
        <v>2402</v>
      </c>
      <c r="P17" s="287">
        <v>2009</v>
      </c>
      <c r="Q17" s="287">
        <v>991</v>
      </c>
      <c r="R17" s="340">
        <v>1682</v>
      </c>
      <c r="S17" s="259">
        <f t="shared" si="0"/>
        <v>25253</v>
      </c>
      <c r="T17" s="260">
        <f t="shared" si="1"/>
        <v>34747</v>
      </c>
      <c r="U17" s="261"/>
      <c r="V17" s="252"/>
    </row>
    <row r="18" spans="1:22" ht="24">
      <c r="A18" s="252">
        <v>14</v>
      </c>
      <c r="B18" s="253" t="s">
        <v>6</v>
      </c>
      <c r="C18" s="254"/>
      <c r="D18" s="253"/>
      <c r="E18" s="255"/>
      <c r="F18" s="256">
        <v>25000</v>
      </c>
      <c r="G18" s="257">
        <v>7457</v>
      </c>
      <c r="H18" s="257">
        <v>7100</v>
      </c>
      <c r="I18" s="257">
        <v>312</v>
      </c>
      <c r="J18" s="257">
        <v>1109</v>
      </c>
      <c r="K18" s="257">
        <v>3583</v>
      </c>
      <c r="L18" s="257">
        <v>6422</v>
      </c>
      <c r="M18" s="257">
        <v>101</v>
      </c>
      <c r="N18" s="257">
        <v>265</v>
      </c>
      <c r="O18" s="257">
        <v>392</v>
      </c>
      <c r="P18" s="287">
        <v>111</v>
      </c>
      <c r="Q18" s="287">
        <v>747</v>
      </c>
      <c r="R18" s="340">
        <v>637</v>
      </c>
      <c r="S18" s="259">
        <f t="shared" si="0"/>
        <v>28236</v>
      </c>
      <c r="T18" s="260">
        <f t="shared" si="1"/>
        <v>-3236</v>
      </c>
      <c r="U18" s="261"/>
      <c r="V18" s="252"/>
    </row>
    <row r="19" spans="1:22" ht="24">
      <c r="A19" s="252">
        <v>15</v>
      </c>
      <c r="B19" s="253" t="s">
        <v>19</v>
      </c>
      <c r="C19" s="254"/>
      <c r="D19" s="253"/>
      <c r="E19" s="255"/>
      <c r="F19" s="256">
        <v>20000</v>
      </c>
      <c r="G19" s="257">
        <v>272</v>
      </c>
      <c r="H19" s="257">
        <v>1251</v>
      </c>
      <c r="I19" s="257">
        <v>3161</v>
      </c>
      <c r="J19" s="257">
        <v>813</v>
      </c>
      <c r="K19" s="257">
        <v>1057</v>
      </c>
      <c r="L19" s="257">
        <v>1048</v>
      </c>
      <c r="M19" s="257">
        <v>704</v>
      </c>
      <c r="N19" s="257">
        <v>7915</v>
      </c>
      <c r="O19" s="257">
        <v>2227</v>
      </c>
      <c r="P19" s="287">
        <v>1950</v>
      </c>
      <c r="Q19" s="287">
        <v>545</v>
      </c>
      <c r="R19" s="340">
        <v>1043</v>
      </c>
      <c r="S19" s="259">
        <f t="shared" si="0"/>
        <v>21986</v>
      </c>
      <c r="T19" s="260">
        <f t="shared" si="1"/>
        <v>-1986</v>
      </c>
      <c r="U19" s="261"/>
      <c r="V19" s="252"/>
    </row>
    <row r="20" spans="1:22" ht="24">
      <c r="A20" s="252">
        <v>16</v>
      </c>
      <c r="B20" s="253" t="s">
        <v>7</v>
      </c>
      <c r="C20" s="254"/>
      <c r="D20" s="253"/>
      <c r="E20" s="255"/>
      <c r="F20" s="256" t="s">
        <v>26</v>
      </c>
      <c r="G20" s="257" t="s">
        <v>26</v>
      </c>
      <c r="H20" s="257" t="s">
        <v>26</v>
      </c>
      <c r="I20" s="257" t="s">
        <v>26</v>
      </c>
      <c r="J20" s="257" t="s">
        <v>26</v>
      </c>
      <c r="K20" s="257" t="s">
        <v>26</v>
      </c>
      <c r="L20" s="257" t="s">
        <v>26</v>
      </c>
      <c r="M20" s="257" t="s">
        <v>26</v>
      </c>
      <c r="N20" s="257" t="s">
        <v>26</v>
      </c>
      <c r="O20" s="257" t="s">
        <v>26</v>
      </c>
      <c r="P20" s="287" t="s">
        <v>26</v>
      </c>
      <c r="Q20" s="287" t="s">
        <v>26</v>
      </c>
      <c r="R20" s="340" t="s">
        <v>26</v>
      </c>
      <c r="S20" s="259">
        <f t="shared" si="0"/>
        <v>0</v>
      </c>
      <c r="T20" s="262" t="s">
        <v>26</v>
      </c>
      <c r="U20" s="263"/>
      <c r="V20" s="252"/>
    </row>
    <row r="21" spans="1:22" ht="24">
      <c r="A21" s="252">
        <v>17</v>
      </c>
      <c r="B21" s="253" t="s">
        <v>67</v>
      </c>
      <c r="C21" s="254"/>
      <c r="D21" s="253"/>
      <c r="E21" s="255"/>
      <c r="F21" s="256" t="s">
        <v>26</v>
      </c>
      <c r="G21" s="264" t="s">
        <v>26</v>
      </c>
      <c r="H21" s="264" t="s">
        <v>26</v>
      </c>
      <c r="I21" s="264" t="s">
        <v>26</v>
      </c>
      <c r="J21" s="264" t="s">
        <v>26</v>
      </c>
      <c r="K21" s="264" t="s">
        <v>26</v>
      </c>
      <c r="L21" s="264" t="s">
        <v>26</v>
      </c>
      <c r="M21" s="264" t="s">
        <v>26</v>
      </c>
      <c r="N21" s="264" t="s">
        <v>26</v>
      </c>
      <c r="O21" s="264" t="s">
        <v>26</v>
      </c>
      <c r="P21" s="287" t="s">
        <v>26</v>
      </c>
      <c r="Q21" s="287" t="s">
        <v>26</v>
      </c>
      <c r="R21" s="341" t="s">
        <v>26</v>
      </c>
      <c r="S21" s="259">
        <f t="shared" si="0"/>
        <v>0</v>
      </c>
      <c r="T21" s="262" t="s">
        <v>26</v>
      </c>
      <c r="U21" s="263"/>
      <c r="V21" s="252"/>
    </row>
    <row r="22" spans="1:22" ht="24">
      <c r="A22" s="252">
        <v>18</v>
      </c>
      <c r="B22" s="253" t="s">
        <v>68</v>
      </c>
      <c r="C22" s="254"/>
      <c r="D22" s="253"/>
      <c r="E22" s="255"/>
      <c r="F22" s="256" t="s">
        <v>26</v>
      </c>
      <c r="G22" s="264" t="s">
        <v>26</v>
      </c>
      <c r="H22" s="264" t="s">
        <v>26</v>
      </c>
      <c r="I22" s="264" t="s">
        <v>26</v>
      </c>
      <c r="J22" s="264" t="s">
        <v>26</v>
      </c>
      <c r="K22" s="264" t="s">
        <v>26</v>
      </c>
      <c r="L22" s="264" t="s">
        <v>26</v>
      </c>
      <c r="M22" s="264" t="s">
        <v>26</v>
      </c>
      <c r="N22" s="265" t="s">
        <v>26</v>
      </c>
      <c r="O22" s="265" t="s">
        <v>26</v>
      </c>
      <c r="P22" s="287" t="s">
        <v>26</v>
      </c>
      <c r="Q22" s="287" t="s">
        <v>26</v>
      </c>
      <c r="R22" s="341" t="s">
        <v>26</v>
      </c>
      <c r="S22" s="259">
        <f t="shared" si="0"/>
        <v>0</v>
      </c>
      <c r="T22" s="262" t="s">
        <v>26</v>
      </c>
      <c r="U22" s="263"/>
      <c r="V22" s="252"/>
    </row>
    <row r="23" spans="1:22" ht="24">
      <c r="A23" s="252"/>
      <c r="B23" s="253" t="s">
        <v>31</v>
      </c>
      <c r="C23" s="254"/>
      <c r="D23" s="253"/>
      <c r="E23" s="255"/>
      <c r="F23" s="256" t="s">
        <v>26</v>
      </c>
      <c r="G23" s="264" t="s">
        <v>26</v>
      </c>
      <c r="H23" s="264"/>
      <c r="I23" s="264"/>
      <c r="J23" s="264"/>
      <c r="K23" s="264"/>
      <c r="L23" s="264"/>
      <c r="M23" s="264"/>
      <c r="N23" s="264"/>
      <c r="O23" s="264"/>
      <c r="P23" s="287"/>
      <c r="Q23" s="287" t="s">
        <v>26</v>
      </c>
      <c r="R23" s="341"/>
      <c r="S23" s="259">
        <f t="shared" si="0"/>
        <v>0</v>
      </c>
      <c r="T23" s="262" t="s">
        <v>26</v>
      </c>
      <c r="U23" s="263"/>
      <c r="V23" s="252"/>
    </row>
    <row r="24" spans="1:22" ht="24">
      <c r="A24" s="252">
        <v>19</v>
      </c>
      <c r="B24" s="253" t="s">
        <v>69</v>
      </c>
      <c r="C24" s="254"/>
      <c r="D24" s="253"/>
      <c r="E24" s="255"/>
      <c r="F24" s="256" t="s">
        <v>26</v>
      </c>
      <c r="G24" s="264" t="s">
        <v>26</v>
      </c>
      <c r="H24" s="264" t="s">
        <v>26</v>
      </c>
      <c r="I24" s="264" t="s">
        <v>26</v>
      </c>
      <c r="J24" s="264" t="s">
        <v>26</v>
      </c>
      <c r="K24" s="264" t="s">
        <v>26</v>
      </c>
      <c r="L24" s="264" t="s">
        <v>26</v>
      </c>
      <c r="M24" s="264" t="s">
        <v>26</v>
      </c>
      <c r="N24" s="264" t="s">
        <v>26</v>
      </c>
      <c r="O24" s="264" t="s">
        <v>26</v>
      </c>
      <c r="P24" s="287" t="s">
        <v>26</v>
      </c>
      <c r="Q24" s="287" t="s">
        <v>26</v>
      </c>
      <c r="R24" s="341" t="s">
        <v>26</v>
      </c>
      <c r="S24" s="259">
        <f t="shared" si="0"/>
        <v>0</v>
      </c>
      <c r="T24" s="262" t="s">
        <v>26</v>
      </c>
      <c r="U24" s="263"/>
      <c r="V24" s="252"/>
    </row>
    <row r="25" spans="1:22" ht="24">
      <c r="A25" s="252">
        <v>20</v>
      </c>
      <c r="B25" s="253" t="s">
        <v>70</v>
      </c>
      <c r="C25" s="254"/>
      <c r="D25" s="253"/>
      <c r="E25" s="255"/>
      <c r="F25" s="256" t="s">
        <v>26</v>
      </c>
      <c r="G25" s="264" t="s">
        <v>26</v>
      </c>
      <c r="H25" s="264" t="s">
        <v>26</v>
      </c>
      <c r="I25" s="264" t="s">
        <v>26</v>
      </c>
      <c r="J25" s="264" t="s">
        <v>26</v>
      </c>
      <c r="K25" s="264" t="s">
        <v>26</v>
      </c>
      <c r="L25" s="264" t="s">
        <v>26</v>
      </c>
      <c r="M25" s="264" t="s">
        <v>26</v>
      </c>
      <c r="N25" s="264" t="s">
        <v>26</v>
      </c>
      <c r="O25" s="264" t="s">
        <v>26</v>
      </c>
      <c r="P25" s="287" t="s">
        <v>26</v>
      </c>
      <c r="Q25" s="287" t="s">
        <v>26</v>
      </c>
      <c r="R25" s="341" t="s">
        <v>26</v>
      </c>
      <c r="S25" s="259">
        <f t="shared" si="0"/>
        <v>0</v>
      </c>
      <c r="T25" s="262" t="s">
        <v>26</v>
      </c>
      <c r="U25" s="263"/>
      <c r="V25" s="252"/>
    </row>
    <row r="26" spans="1:22" ht="24">
      <c r="A26" s="252">
        <v>21</v>
      </c>
      <c r="B26" s="253" t="s">
        <v>132</v>
      </c>
      <c r="C26" s="254"/>
      <c r="D26" s="253"/>
      <c r="E26" s="255"/>
      <c r="F26" s="256" t="s">
        <v>26</v>
      </c>
      <c r="G26" s="264" t="s">
        <v>26</v>
      </c>
      <c r="H26" s="264" t="s">
        <v>26</v>
      </c>
      <c r="I26" s="264" t="s">
        <v>26</v>
      </c>
      <c r="J26" s="264" t="s">
        <v>26</v>
      </c>
      <c r="K26" s="264" t="s">
        <v>26</v>
      </c>
      <c r="L26" s="264" t="s">
        <v>26</v>
      </c>
      <c r="M26" s="264" t="s">
        <v>26</v>
      </c>
      <c r="N26" s="264" t="s">
        <v>26</v>
      </c>
      <c r="O26" s="264" t="s">
        <v>26</v>
      </c>
      <c r="P26" s="287" t="s">
        <v>26</v>
      </c>
      <c r="Q26" s="287" t="s">
        <v>26</v>
      </c>
      <c r="R26" s="341" t="s">
        <v>26</v>
      </c>
      <c r="S26" s="259">
        <f t="shared" si="0"/>
        <v>0</v>
      </c>
      <c r="T26" s="262" t="s">
        <v>26</v>
      </c>
      <c r="U26" s="263"/>
      <c r="V26" s="252"/>
    </row>
    <row r="27" spans="1:22" ht="24">
      <c r="A27" s="252">
        <v>22</v>
      </c>
      <c r="B27" s="253" t="s">
        <v>28</v>
      </c>
      <c r="C27" s="254"/>
      <c r="D27" s="253"/>
      <c r="E27" s="255"/>
      <c r="F27" s="256">
        <v>20000</v>
      </c>
      <c r="G27" s="257">
        <v>443</v>
      </c>
      <c r="H27" s="257">
        <v>215</v>
      </c>
      <c r="I27" s="257">
        <v>639</v>
      </c>
      <c r="J27" s="257">
        <v>444</v>
      </c>
      <c r="K27" s="257">
        <v>312</v>
      </c>
      <c r="L27" s="257">
        <v>328</v>
      </c>
      <c r="M27" s="257">
        <v>229</v>
      </c>
      <c r="N27" s="257">
        <v>449</v>
      </c>
      <c r="O27" s="257">
        <v>555</v>
      </c>
      <c r="P27" s="287">
        <v>116</v>
      </c>
      <c r="Q27" s="287">
        <v>2319</v>
      </c>
      <c r="R27" s="340">
        <v>1023</v>
      </c>
      <c r="S27" s="259">
        <f t="shared" si="0"/>
        <v>7072</v>
      </c>
      <c r="T27" s="260">
        <f>F27-S27</f>
        <v>12928</v>
      </c>
      <c r="U27" s="261"/>
      <c r="V27" s="252"/>
    </row>
    <row r="28" spans="1:22" ht="24">
      <c r="A28" s="252">
        <v>23</v>
      </c>
      <c r="B28" s="253" t="s">
        <v>8</v>
      </c>
      <c r="C28" s="254"/>
      <c r="D28" s="253"/>
      <c r="E28" s="255"/>
      <c r="F28" s="256">
        <v>20000</v>
      </c>
      <c r="G28" s="266">
        <v>196</v>
      </c>
      <c r="H28" s="257">
        <v>143</v>
      </c>
      <c r="I28" s="257">
        <v>32</v>
      </c>
      <c r="J28" s="257">
        <v>121</v>
      </c>
      <c r="K28" s="257" t="s">
        <v>26</v>
      </c>
      <c r="L28" s="257">
        <v>928</v>
      </c>
      <c r="M28" s="257">
        <v>64</v>
      </c>
      <c r="N28" s="257">
        <v>2047</v>
      </c>
      <c r="O28" s="257" t="s">
        <v>26</v>
      </c>
      <c r="P28" s="287">
        <v>96</v>
      </c>
      <c r="Q28" s="287">
        <v>101</v>
      </c>
      <c r="R28" s="340" t="s">
        <v>26</v>
      </c>
      <c r="S28" s="259">
        <f t="shared" si="0"/>
        <v>3728</v>
      </c>
      <c r="T28" s="260">
        <f>F28-S28</f>
        <v>16272</v>
      </c>
      <c r="U28" s="261"/>
      <c r="V28" s="252"/>
    </row>
    <row r="29" spans="1:22" ht="24">
      <c r="A29" s="252">
        <v>24</v>
      </c>
      <c r="B29" s="253" t="s">
        <v>51</v>
      </c>
      <c r="C29" s="254"/>
      <c r="D29" s="253"/>
      <c r="E29" s="255"/>
      <c r="F29" s="256" t="s">
        <v>26</v>
      </c>
      <c r="G29" s="257">
        <v>164</v>
      </c>
      <c r="H29" s="257" t="s">
        <v>26</v>
      </c>
      <c r="I29" s="257" t="s">
        <v>26</v>
      </c>
      <c r="J29" s="257" t="s">
        <v>26</v>
      </c>
      <c r="K29" s="257" t="s">
        <v>26</v>
      </c>
      <c r="L29" s="257" t="s">
        <v>26</v>
      </c>
      <c r="M29" s="257" t="s">
        <v>26</v>
      </c>
      <c r="N29" s="257">
        <v>67</v>
      </c>
      <c r="O29" s="257">
        <v>74</v>
      </c>
      <c r="P29" s="287">
        <v>37</v>
      </c>
      <c r="Q29" s="287" t="s">
        <v>26</v>
      </c>
      <c r="R29" s="340" t="s">
        <v>26</v>
      </c>
      <c r="S29" s="259">
        <f t="shared" si="0"/>
        <v>342</v>
      </c>
      <c r="T29" s="262" t="s">
        <v>26</v>
      </c>
      <c r="U29" s="263"/>
      <c r="V29" s="252"/>
    </row>
    <row r="30" spans="1:22" ht="24">
      <c r="A30" s="252">
        <v>25</v>
      </c>
      <c r="B30" s="253" t="s">
        <v>52</v>
      </c>
      <c r="C30" s="254"/>
      <c r="D30" s="253"/>
      <c r="E30" s="255"/>
      <c r="F30" s="256" t="s">
        <v>26</v>
      </c>
      <c r="G30" s="257" t="s">
        <v>26</v>
      </c>
      <c r="H30" s="257" t="s">
        <v>26</v>
      </c>
      <c r="I30" s="257" t="s">
        <v>26</v>
      </c>
      <c r="J30" s="257" t="s">
        <v>26</v>
      </c>
      <c r="K30" s="257" t="s">
        <v>26</v>
      </c>
      <c r="L30" s="257" t="s">
        <v>26</v>
      </c>
      <c r="M30" s="257" t="s">
        <v>26</v>
      </c>
      <c r="N30" s="257"/>
      <c r="O30" s="257" t="s">
        <v>26</v>
      </c>
      <c r="P30" s="287" t="s">
        <v>26</v>
      </c>
      <c r="Q30" s="287" t="s">
        <v>26</v>
      </c>
      <c r="R30" s="340" t="s">
        <v>26</v>
      </c>
      <c r="S30" s="259">
        <f t="shared" si="0"/>
        <v>0</v>
      </c>
      <c r="T30" s="262" t="s">
        <v>26</v>
      </c>
      <c r="U30" s="263"/>
      <c r="V30" s="252"/>
    </row>
    <row r="31" spans="1:22" ht="24">
      <c r="A31" s="252">
        <v>26</v>
      </c>
      <c r="B31" s="253" t="s">
        <v>65</v>
      </c>
      <c r="C31" s="254"/>
      <c r="D31" s="253"/>
      <c r="E31" s="255"/>
      <c r="F31" s="256" t="s">
        <v>26</v>
      </c>
      <c r="G31" s="257" t="s">
        <v>26</v>
      </c>
      <c r="H31" s="257" t="s">
        <v>26</v>
      </c>
      <c r="I31" s="257" t="s">
        <v>26</v>
      </c>
      <c r="J31" s="257" t="s">
        <v>26</v>
      </c>
      <c r="K31" s="257" t="s">
        <v>26</v>
      </c>
      <c r="L31" s="257" t="s">
        <v>26</v>
      </c>
      <c r="M31" s="257" t="s">
        <v>26</v>
      </c>
      <c r="N31" s="257" t="s">
        <v>26</v>
      </c>
      <c r="O31" s="257" t="s">
        <v>26</v>
      </c>
      <c r="P31" s="287" t="s">
        <v>26</v>
      </c>
      <c r="Q31" s="287" t="s">
        <v>26</v>
      </c>
      <c r="R31" s="340" t="s">
        <v>26</v>
      </c>
      <c r="S31" s="259">
        <f t="shared" si="0"/>
        <v>0</v>
      </c>
      <c r="T31" s="262" t="s">
        <v>26</v>
      </c>
      <c r="U31" s="263"/>
      <c r="V31" s="252"/>
    </row>
    <row r="32" spans="1:22" ht="24">
      <c r="A32" s="252">
        <v>27</v>
      </c>
      <c r="B32" s="253" t="s">
        <v>30</v>
      </c>
      <c r="C32" s="254"/>
      <c r="D32" s="253"/>
      <c r="E32" s="255"/>
      <c r="F32" s="256" t="s">
        <v>26</v>
      </c>
      <c r="G32" s="257" t="s">
        <v>26</v>
      </c>
      <c r="H32" s="257" t="s">
        <v>26</v>
      </c>
      <c r="I32" s="257" t="s">
        <v>26</v>
      </c>
      <c r="J32" s="257" t="s">
        <v>26</v>
      </c>
      <c r="K32" s="257" t="s">
        <v>26</v>
      </c>
      <c r="L32" s="257" t="s">
        <v>26</v>
      </c>
      <c r="M32" s="257" t="s">
        <v>26</v>
      </c>
      <c r="N32" s="257" t="s">
        <v>26</v>
      </c>
      <c r="O32" s="257" t="s">
        <v>26</v>
      </c>
      <c r="P32" s="287" t="s">
        <v>26</v>
      </c>
      <c r="Q32" s="287" t="s">
        <v>26</v>
      </c>
      <c r="R32" s="340" t="s">
        <v>26</v>
      </c>
      <c r="S32" s="259">
        <f t="shared" si="0"/>
        <v>0</v>
      </c>
      <c r="T32" s="262" t="s">
        <v>26</v>
      </c>
      <c r="U32" s="263"/>
      <c r="V32" s="252"/>
    </row>
    <row r="33" spans="1:22" ht="24">
      <c r="A33" s="252">
        <v>28</v>
      </c>
      <c r="B33" s="253" t="s">
        <v>32</v>
      </c>
      <c r="C33" s="254"/>
      <c r="D33" s="253"/>
      <c r="E33" s="255"/>
      <c r="F33" s="256" t="s">
        <v>26</v>
      </c>
      <c r="G33" s="257" t="s">
        <v>26</v>
      </c>
      <c r="H33" s="257" t="s">
        <v>26</v>
      </c>
      <c r="I33" s="257" t="s">
        <v>26</v>
      </c>
      <c r="J33" s="257" t="s">
        <v>26</v>
      </c>
      <c r="K33" s="257" t="s">
        <v>26</v>
      </c>
      <c r="L33" s="257" t="s">
        <v>26</v>
      </c>
      <c r="M33" s="257" t="s">
        <v>26</v>
      </c>
      <c r="N33" s="257" t="s">
        <v>26</v>
      </c>
      <c r="O33" s="257" t="s">
        <v>26</v>
      </c>
      <c r="P33" s="287" t="s">
        <v>26</v>
      </c>
      <c r="Q33" s="287" t="s">
        <v>26</v>
      </c>
      <c r="R33" s="340" t="s">
        <v>26</v>
      </c>
      <c r="S33" s="259">
        <f t="shared" si="0"/>
        <v>0</v>
      </c>
      <c r="T33" s="262" t="s">
        <v>26</v>
      </c>
      <c r="U33" s="263"/>
      <c r="V33" s="252"/>
    </row>
    <row r="34" spans="1:22" ht="24">
      <c r="A34" s="252">
        <v>29</v>
      </c>
      <c r="B34" s="253" t="s">
        <v>9</v>
      </c>
      <c r="C34" s="254"/>
      <c r="D34" s="253"/>
      <c r="E34" s="255"/>
      <c r="F34" s="256">
        <v>25000</v>
      </c>
      <c r="G34" s="266">
        <v>21</v>
      </c>
      <c r="H34" s="257">
        <v>207</v>
      </c>
      <c r="I34" s="257">
        <v>1724</v>
      </c>
      <c r="J34" s="257">
        <v>2115</v>
      </c>
      <c r="K34" s="257">
        <v>1708</v>
      </c>
      <c r="L34" s="257">
        <v>186</v>
      </c>
      <c r="M34" s="257">
        <v>375</v>
      </c>
      <c r="N34" s="257">
        <v>122</v>
      </c>
      <c r="O34" s="257">
        <v>239</v>
      </c>
      <c r="P34" s="287">
        <v>135</v>
      </c>
      <c r="Q34" s="287">
        <v>232</v>
      </c>
      <c r="R34" s="340">
        <v>64</v>
      </c>
      <c r="S34" s="259">
        <f t="shared" si="0"/>
        <v>7128</v>
      </c>
      <c r="T34" s="260">
        <f aca="true" t="shared" si="2" ref="T34:T39">F34-S34</f>
        <v>17872</v>
      </c>
      <c r="U34" s="261"/>
      <c r="V34" s="252"/>
    </row>
    <row r="35" spans="1:22" ht="24">
      <c r="A35" s="252">
        <v>30</v>
      </c>
      <c r="B35" s="253" t="s">
        <v>27</v>
      </c>
      <c r="C35" s="254"/>
      <c r="D35" s="253"/>
      <c r="E35" s="255"/>
      <c r="F35" s="256">
        <v>30000</v>
      </c>
      <c r="G35" s="257">
        <v>814</v>
      </c>
      <c r="H35" s="257">
        <v>1139</v>
      </c>
      <c r="I35" s="257">
        <v>1564</v>
      </c>
      <c r="J35" s="257">
        <v>1424</v>
      </c>
      <c r="K35" s="257">
        <v>1564</v>
      </c>
      <c r="L35" s="257">
        <v>3026</v>
      </c>
      <c r="M35" s="257">
        <v>2290</v>
      </c>
      <c r="N35" s="257">
        <v>2549</v>
      </c>
      <c r="O35" s="257">
        <v>3895</v>
      </c>
      <c r="P35" s="287">
        <v>1208</v>
      </c>
      <c r="Q35" s="287">
        <v>7397</v>
      </c>
      <c r="R35" s="340">
        <v>17902</v>
      </c>
      <c r="S35" s="259">
        <f t="shared" si="0"/>
        <v>44772</v>
      </c>
      <c r="T35" s="260">
        <f t="shared" si="2"/>
        <v>-14772</v>
      </c>
      <c r="U35" s="261"/>
      <c r="V35" s="252"/>
    </row>
    <row r="36" spans="1:22" ht="24">
      <c r="A36" s="252">
        <v>31</v>
      </c>
      <c r="B36" s="253" t="s">
        <v>39</v>
      </c>
      <c r="C36" s="254"/>
      <c r="D36" s="253"/>
      <c r="E36" s="255"/>
      <c r="F36" s="256">
        <v>2500</v>
      </c>
      <c r="G36" s="264" t="s">
        <v>26</v>
      </c>
      <c r="H36" s="264">
        <v>18</v>
      </c>
      <c r="I36" s="264">
        <v>32</v>
      </c>
      <c r="J36" s="264" t="s">
        <v>26</v>
      </c>
      <c r="K36" s="264" t="s">
        <v>26</v>
      </c>
      <c r="L36" s="264" t="s">
        <v>26</v>
      </c>
      <c r="M36" s="264" t="s">
        <v>26</v>
      </c>
      <c r="N36" s="264" t="s">
        <v>26</v>
      </c>
      <c r="O36" s="264">
        <v>32</v>
      </c>
      <c r="P36" s="287">
        <v>16</v>
      </c>
      <c r="Q36" s="287">
        <v>42</v>
      </c>
      <c r="R36" s="341">
        <v>142</v>
      </c>
      <c r="S36" s="259">
        <f t="shared" si="0"/>
        <v>282</v>
      </c>
      <c r="T36" s="260">
        <f t="shared" si="2"/>
        <v>2218</v>
      </c>
      <c r="U36" s="261"/>
      <c r="V36" s="252"/>
    </row>
    <row r="37" spans="1:22" ht="24">
      <c r="A37" s="252">
        <v>32</v>
      </c>
      <c r="B37" s="253" t="s">
        <v>10</v>
      </c>
      <c r="C37" s="254"/>
      <c r="D37" s="253"/>
      <c r="E37" s="255"/>
      <c r="F37" s="256">
        <v>30000</v>
      </c>
      <c r="G37" s="257">
        <v>723</v>
      </c>
      <c r="H37" s="257">
        <v>1259</v>
      </c>
      <c r="I37" s="257">
        <v>608</v>
      </c>
      <c r="J37" s="257">
        <v>349</v>
      </c>
      <c r="K37" s="257">
        <v>657</v>
      </c>
      <c r="L37" s="257">
        <v>725</v>
      </c>
      <c r="M37" s="257">
        <v>935</v>
      </c>
      <c r="N37" s="257">
        <v>807</v>
      </c>
      <c r="O37" s="257">
        <v>1222</v>
      </c>
      <c r="P37" s="287">
        <v>2824</v>
      </c>
      <c r="Q37" s="287">
        <v>2260</v>
      </c>
      <c r="R37" s="340">
        <v>1534</v>
      </c>
      <c r="S37" s="259">
        <f aca="true" t="shared" si="3" ref="S37:S68">SUM(G37:R37)</f>
        <v>13903</v>
      </c>
      <c r="T37" s="260">
        <f t="shared" si="2"/>
        <v>16097</v>
      </c>
      <c r="U37" s="261"/>
      <c r="V37" s="252"/>
    </row>
    <row r="38" spans="1:22" ht="24">
      <c r="A38" s="252">
        <v>33</v>
      </c>
      <c r="B38" s="253" t="s">
        <v>18</v>
      </c>
      <c r="C38" s="254"/>
      <c r="D38" s="253"/>
      <c r="E38" s="255"/>
      <c r="F38" s="256">
        <v>250000</v>
      </c>
      <c r="G38" s="257">
        <v>16146</v>
      </c>
      <c r="H38" s="257">
        <v>4214</v>
      </c>
      <c r="I38" s="257">
        <v>25275</v>
      </c>
      <c r="J38" s="257">
        <v>13451</v>
      </c>
      <c r="K38" s="257">
        <v>21796</v>
      </c>
      <c r="L38" s="257">
        <v>7018</v>
      </c>
      <c r="M38" s="257">
        <v>14158</v>
      </c>
      <c r="N38" s="257">
        <v>7389</v>
      </c>
      <c r="O38" s="257">
        <v>48877</v>
      </c>
      <c r="P38" s="287">
        <v>71322</v>
      </c>
      <c r="Q38" s="287">
        <v>5717</v>
      </c>
      <c r="R38" s="340">
        <v>9071</v>
      </c>
      <c r="S38" s="259">
        <f t="shared" si="3"/>
        <v>244434</v>
      </c>
      <c r="T38" s="260">
        <f t="shared" si="2"/>
        <v>5566</v>
      </c>
      <c r="U38" s="261"/>
      <c r="V38" s="252"/>
    </row>
    <row r="39" spans="1:22" ht="24">
      <c r="A39" s="252">
        <v>34</v>
      </c>
      <c r="B39" s="253" t="s">
        <v>17</v>
      </c>
      <c r="C39" s="254"/>
      <c r="D39" s="253"/>
      <c r="E39" s="255"/>
      <c r="F39" s="256">
        <v>40000</v>
      </c>
      <c r="G39" s="257">
        <v>681</v>
      </c>
      <c r="H39" s="257">
        <v>2038</v>
      </c>
      <c r="I39" s="257">
        <v>723</v>
      </c>
      <c r="J39" s="257">
        <v>1036</v>
      </c>
      <c r="K39" s="257">
        <v>2620</v>
      </c>
      <c r="L39" s="257">
        <v>1073</v>
      </c>
      <c r="M39" s="257">
        <v>1332</v>
      </c>
      <c r="N39" s="257">
        <v>1078</v>
      </c>
      <c r="O39" s="257">
        <v>2070</v>
      </c>
      <c r="P39" s="287">
        <v>828</v>
      </c>
      <c r="Q39" s="287">
        <v>1183</v>
      </c>
      <c r="R39" s="340">
        <v>1158</v>
      </c>
      <c r="S39" s="259">
        <f t="shared" si="3"/>
        <v>15820</v>
      </c>
      <c r="T39" s="260">
        <f t="shared" si="2"/>
        <v>24180</v>
      </c>
      <c r="U39" s="261"/>
      <c r="V39" s="252"/>
    </row>
    <row r="40" spans="1:22" ht="24">
      <c r="A40" s="252">
        <v>35</v>
      </c>
      <c r="B40" s="253" t="s">
        <v>80</v>
      </c>
      <c r="C40" s="254"/>
      <c r="D40" s="253"/>
      <c r="E40" s="255"/>
      <c r="F40" s="256" t="s">
        <v>26</v>
      </c>
      <c r="G40" s="257" t="s">
        <v>26</v>
      </c>
      <c r="H40" s="257" t="s">
        <v>26</v>
      </c>
      <c r="I40" s="257" t="s">
        <v>26</v>
      </c>
      <c r="J40" s="257" t="s">
        <v>26</v>
      </c>
      <c r="K40" s="257" t="s">
        <v>26</v>
      </c>
      <c r="L40" s="257" t="s">
        <v>26</v>
      </c>
      <c r="M40" s="257" t="s">
        <v>26</v>
      </c>
      <c r="N40" s="257" t="s">
        <v>26</v>
      </c>
      <c r="O40" s="257" t="s">
        <v>26</v>
      </c>
      <c r="P40" s="287" t="s">
        <v>26</v>
      </c>
      <c r="Q40" s="287" t="s">
        <v>26</v>
      </c>
      <c r="R40" s="340" t="s">
        <v>26</v>
      </c>
      <c r="S40" s="259">
        <f t="shared" si="3"/>
        <v>0</v>
      </c>
      <c r="T40" s="262" t="s">
        <v>26</v>
      </c>
      <c r="U40" s="263"/>
      <c r="V40" s="252"/>
    </row>
    <row r="41" spans="1:22" ht="24">
      <c r="A41" s="252">
        <v>36</v>
      </c>
      <c r="B41" s="253" t="s">
        <v>63</v>
      </c>
      <c r="C41" s="254"/>
      <c r="D41" s="253"/>
      <c r="E41" s="255"/>
      <c r="F41" s="256" t="s">
        <v>26</v>
      </c>
      <c r="G41" s="257" t="s">
        <v>26</v>
      </c>
      <c r="H41" s="257" t="s">
        <v>26</v>
      </c>
      <c r="I41" s="257" t="s">
        <v>26</v>
      </c>
      <c r="J41" s="257" t="s">
        <v>26</v>
      </c>
      <c r="K41" s="257" t="s">
        <v>26</v>
      </c>
      <c r="L41" s="257" t="s">
        <v>26</v>
      </c>
      <c r="M41" s="257" t="s">
        <v>26</v>
      </c>
      <c r="N41" s="257" t="s">
        <v>26</v>
      </c>
      <c r="O41" s="257" t="s">
        <v>26</v>
      </c>
      <c r="P41" s="287" t="s">
        <v>26</v>
      </c>
      <c r="Q41" s="287" t="s">
        <v>26</v>
      </c>
      <c r="R41" s="340" t="s">
        <v>26</v>
      </c>
      <c r="S41" s="259">
        <f t="shared" si="3"/>
        <v>0</v>
      </c>
      <c r="T41" s="262" t="s">
        <v>26</v>
      </c>
      <c r="U41" s="263"/>
      <c r="V41" s="252"/>
    </row>
    <row r="42" spans="1:22" ht="24">
      <c r="A42" s="252">
        <v>37</v>
      </c>
      <c r="B42" s="253" t="s">
        <v>61</v>
      </c>
      <c r="C42" s="254"/>
      <c r="D42" s="253"/>
      <c r="E42" s="255"/>
      <c r="F42" s="256" t="s">
        <v>26</v>
      </c>
      <c r="G42" s="257" t="s">
        <v>26</v>
      </c>
      <c r="H42" s="257" t="s">
        <v>26</v>
      </c>
      <c r="I42" s="257" t="s">
        <v>26</v>
      </c>
      <c r="J42" s="257" t="s">
        <v>26</v>
      </c>
      <c r="K42" s="257" t="s">
        <v>26</v>
      </c>
      <c r="L42" s="257" t="s">
        <v>26</v>
      </c>
      <c r="M42" s="257" t="s">
        <v>26</v>
      </c>
      <c r="N42" s="257" t="s">
        <v>26</v>
      </c>
      <c r="O42" s="257" t="s">
        <v>26</v>
      </c>
      <c r="P42" s="287" t="s">
        <v>26</v>
      </c>
      <c r="Q42" s="287" t="s">
        <v>26</v>
      </c>
      <c r="R42" s="340" t="s">
        <v>26</v>
      </c>
      <c r="S42" s="259">
        <f t="shared" si="3"/>
        <v>0</v>
      </c>
      <c r="T42" s="262" t="s">
        <v>26</v>
      </c>
      <c r="U42" s="263"/>
      <c r="V42" s="252"/>
    </row>
    <row r="43" spans="1:22" ht="24">
      <c r="A43" s="252">
        <v>38</v>
      </c>
      <c r="B43" s="253" t="s">
        <v>55</v>
      </c>
      <c r="C43" s="254"/>
      <c r="D43" s="253"/>
      <c r="E43" s="255"/>
      <c r="F43" s="256" t="s">
        <v>26</v>
      </c>
      <c r="G43" s="257" t="s">
        <v>26</v>
      </c>
      <c r="H43" s="257" t="s">
        <v>26</v>
      </c>
      <c r="I43" s="257" t="s">
        <v>26</v>
      </c>
      <c r="J43" s="257" t="s">
        <v>26</v>
      </c>
      <c r="K43" s="257" t="s">
        <v>26</v>
      </c>
      <c r="L43" s="257" t="s">
        <v>26</v>
      </c>
      <c r="M43" s="257" t="s">
        <v>26</v>
      </c>
      <c r="N43" s="257" t="s">
        <v>26</v>
      </c>
      <c r="O43" s="257" t="s">
        <v>26</v>
      </c>
      <c r="P43" s="287" t="s">
        <v>26</v>
      </c>
      <c r="Q43" s="287" t="s">
        <v>26</v>
      </c>
      <c r="R43" s="340" t="s">
        <v>26</v>
      </c>
      <c r="S43" s="259">
        <f t="shared" si="3"/>
        <v>0</v>
      </c>
      <c r="T43" s="262" t="s">
        <v>26</v>
      </c>
      <c r="U43" s="263"/>
      <c r="V43" s="252"/>
    </row>
    <row r="44" spans="1:22" ht="24">
      <c r="A44" s="252">
        <v>39</v>
      </c>
      <c r="B44" s="253" t="s">
        <v>59</v>
      </c>
      <c r="C44" s="254"/>
      <c r="D44" s="253"/>
      <c r="E44" s="255"/>
      <c r="F44" s="256" t="s">
        <v>26</v>
      </c>
      <c r="G44" s="257" t="s">
        <v>26</v>
      </c>
      <c r="H44" s="257" t="s">
        <v>26</v>
      </c>
      <c r="I44" s="257" t="s">
        <v>26</v>
      </c>
      <c r="J44" s="257" t="s">
        <v>26</v>
      </c>
      <c r="K44" s="257" t="s">
        <v>26</v>
      </c>
      <c r="L44" s="257" t="s">
        <v>26</v>
      </c>
      <c r="M44" s="257" t="s">
        <v>26</v>
      </c>
      <c r="N44" s="257" t="s">
        <v>26</v>
      </c>
      <c r="O44" s="257" t="s">
        <v>26</v>
      </c>
      <c r="P44" s="287" t="s">
        <v>26</v>
      </c>
      <c r="Q44" s="287" t="s">
        <v>26</v>
      </c>
      <c r="R44" s="340" t="s">
        <v>26</v>
      </c>
      <c r="S44" s="259">
        <f t="shared" si="3"/>
        <v>0</v>
      </c>
      <c r="T44" s="262" t="s">
        <v>26</v>
      </c>
      <c r="U44" s="263"/>
      <c r="V44" s="252"/>
    </row>
    <row r="45" spans="1:22" ht="24">
      <c r="A45" s="252">
        <v>40</v>
      </c>
      <c r="B45" s="253" t="s">
        <v>64</v>
      </c>
      <c r="C45" s="254"/>
      <c r="D45" s="253"/>
      <c r="E45" s="255"/>
      <c r="F45" s="256" t="s">
        <v>26</v>
      </c>
      <c r="G45" s="257" t="s">
        <v>26</v>
      </c>
      <c r="H45" s="257" t="s">
        <v>26</v>
      </c>
      <c r="I45" s="257" t="s">
        <v>26</v>
      </c>
      <c r="J45" s="257" t="s">
        <v>26</v>
      </c>
      <c r="K45" s="257" t="s">
        <v>26</v>
      </c>
      <c r="L45" s="257" t="s">
        <v>26</v>
      </c>
      <c r="M45" s="257" t="s">
        <v>26</v>
      </c>
      <c r="N45" s="257" t="s">
        <v>26</v>
      </c>
      <c r="O45" s="257" t="s">
        <v>26</v>
      </c>
      <c r="P45" s="287" t="s">
        <v>26</v>
      </c>
      <c r="Q45" s="287" t="s">
        <v>26</v>
      </c>
      <c r="R45" s="340" t="s">
        <v>26</v>
      </c>
      <c r="S45" s="259">
        <f t="shared" si="3"/>
        <v>0</v>
      </c>
      <c r="T45" s="262" t="s">
        <v>26</v>
      </c>
      <c r="U45" s="263"/>
      <c r="V45" s="252"/>
    </row>
    <row r="46" spans="1:22" ht="24">
      <c r="A46" s="252">
        <v>41</v>
      </c>
      <c r="B46" s="253" t="s">
        <v>79</v>
      </c>
      <c r="C46" s="254"/>
      <c r="D46" s="253"/>
      <c r="E46" s="255"/>
      <c r="F46" s="256" t="s">
        <v>26</v>
      </c>
      <c r="G46" s="257" t="s">
        <v>26</v>
      </c>
      <c r="H46" s="257" t="s">
        <v>26</v>
      </c>
      <c r="I46" s="257" t="s">
        <v>26</v>
      </c>
      <c r="J46" s="257" t="s">
        <v>26</v>
      </c>
      <c r="K46" s="257" t="s">
        <v>26</v>
      </c>
      <c r="L46" s="257" t="s">
        <v>26</v>
      </c>
      <c r="M46" s="257" t="s">
        <v>26</v>
      </c>
      <c r="N46" s="257" t="s">
        <v>26</v>
      </c>
      <c r="O46" s="257" t="s">
        <v>26</v>
      </c>
      <c r="P46" s="287" t="s">
        <v>26</v>
      </c>
      <c r="Q46" s="287" t="s">
        <v>26</v>
      </c>
      <c r="R46" s="340" t="s">
        <v>26</v>
      </c>
      <c r="S46" s="259">
        <f t="shared" si="3"/>
        <v>0</v>
      </c>
      <c r="T46" s="262" t="s">
        <v>26</v>
      </c>
      <c r="U46" s="263"/>
      <c r="V46" s="252"/>
    </row>
    <row r="47" spans="1:22" s="272" customFormat="1" ht="24">
      <c r="A47" s="267">
        <v>42</v>
      </c>
      <c r="B47" s="268" t="s">
        <v>11</v>
      </c>
      <c r="C47" s="269"/>
      <c r="D47" s="268"/>
      <c r="E47" s="270"/>
      <c r="F47" s="256">
        <v>70000</v>
      </c>
      <c r="G47" s="271">
        <v>6092</v>
      </c>
      <c r="H47" s="257">
        <v>7140</v>
      </c>
      <c r="I47" s="257">
        <v>2048</v>
      </c>
      <c r="J47" s="257">
        <v>4717</v>
      </c>
      <c r="K47" s="257">
        <v>1816</v>
      </c>
      <c r="L47" s="257">
        <v>2653</v>
      </c>
      <c r="M47" s="257">
        <v>2337</v>
      </c>
      <c r="N47" s="257">
        <v>4054</v>
      </c>
      <c r="O47" s="257">
        <v>6894</v>
      </c>
      <c r="P47" s="332">
        <v>5825</v>
      </c>
      <c r="Q47" s="332">
        <v>7702</v>
      </c>
      <c r="R47" s="340">
        <v>1426</v>
      </c>
      <c r="S47" s="259">
        <f t="shared" si="3"/>
        <v>52704</v>
      </c>
      <c r="T47" s="260">
        <f>F47-S47</f>
        <v>17296</v>
      </c>
      <c r="U47" s="261"/>
      <c r="V47" s="267"/>
    </row>
    <row r="48" spans="1:22" s="280" customFormat="1" ht="24">
      <c r="A48" s="273">
        <v>43</v>
      </c>
      <c r="B48" s="274" t="s">
        <v>33</v>
      </c>
      <c r="C48" s="275"/>
      <c r="D48" s="274"/>
      <c r="E48" s="276"/>
      <c r="F48" s="277">
        <v>7649000</v>
      </c>
      <c r="G48" s="277">
        <v>869</v>
      </c>
      <c r="H48" s="277">
        <v>1042</v>
      </c>
      <c r="I48" s="277">
        <v>1965</v>
      </c>
      <c r="J48" s="277">
        <v>3400</v>
      </c>
      <c r="K48" s="277">
        <v>1097</v>
      </c>
      <c r="L48" s="277">
        <v>1777</v>
      </c>
      <c r="M48" s="277">
        <v>1034</v>
      </c>
      <c r="N48" s="277">
        <v>5041</v>
      </c>
      <c r="O48" s="277">
        <v>4084</v>
      </c>
      <c r="P48" s="278">
        <v>1703</v>
      </c>
      <c r="Q48" s="278">
        <v>3779</v>
      </c>
      <c r="R48" s="343">
        <v>15979</v>
      </c>
      <c r="S48" s="278">
        <f t="shared" si="3"/>
        <v>41770</v>
      </c>
      <c r="T48" s="278">
        <f>F48-G48-H48-I48-J48-K48-L48-M48-N48-O48-P48-Q48-R48</f>
        <v>7607230</v>
      </c>
      <c r="U48" s="279"/>
      <c r="V48" s="273"/>
    </row>
    <row r="49" spans="1:22" ht="24">
      <c r="A49" s="252">
        <v>44</v>
      </c>
      <c r="B49" s="253" t="s">
        <v>12</v>
      </c>
      <c r="C49" s="254"/>
      <c r="D49" s="253"/>
      <c r="E49" s="255"/>
      <c r="F49" s="256">
        <v>100000</v>
      </c>
      <c r="G49" s="257">
        <v>1056</v>
      </c>
      <c r="H49" s="257">
        <v>238</v>
      </c>
      <c r="I49" s="257" t="s">
        <v>26</v>
      </c>
      <c r="J49" s="257">
        <v>826</v>
      </c>
      <c r="K49" s="257">
        <v>37</v>
      </c>
      <c r="L49" s="257">
        <v>1475</v>
      </c>
      <c r="M49" s="257">
        <v>127</v>
      </c>
      <c r="N49" s="257">
        <v>64</v>
      </c>
      <c r="O49" s="257">
        <v>42</v>
      </c>
      <c r="P49" s="287">
        <v>79</v>
      </c>
      <c r="Q49" s="287">
        <v>37</v>
      </c>
      <c r="R49" s="340">
        <v>139</v>
      </c>
      <c r="S49" s="259">
        <f t="shared" si="3"/>
        <v>4120</v>
      </c>
      <c r="T49" s="260">
        <f>F49-S49</f>
        <v>95880</v>
      </c>
      <c r="U49" s="261"/>
      <c r="V49" s="252"/>
    </row>
    <row r="50" spans="1:22" ht="24">
      <c r="A50" s="252">
        <v>45</v>
      </c>
      <c r="B50" s="253" t="s">
        <v>37</v>
      </c>
      <c r="C50" s="254"/>
      <c r="D50" s="253"/>
      <c r="E50" s="255"/>
      <c r="F50" s="256">
        <v>20000</v>
      </c>
      <c r="G50" s="257">
        <v>203</v>
      </c>
      <c r="H50" s="257">
        <v>553</v>
      </c>
      <c r="I50" s="257">
        <v>287</v>
      </c>
      <c r="J50" s="257">
        <v>374</v>
      </c>
      <c r="K50" s="257">
        <v>184</v>
      </c>
      <c r="L50" s="257">
        <v>369</v>
      </c>
      <c r="M50" s="257">
        <v>238</v>
      </c>
      <c r="N50" s="257">
        <v>180</v>
      </c>
      <c r="O50" s="257">
        <v>422</v>
      </c>
      <c r="P50" s="287">
        <v>313</v>
      </c>
      <c r="Q50" s="287">
        <v>420</v>
      </c>
      <c r="R50" s="340">
        <v>484</v>
      </c>
      <c r="S50" s="259">
        <f t="shared" si="3"/>
        <v>4027</v>
      </c>
      <c r="T50" s="260">
        <f>F50-S50</f>
        <v>15973</v>
      </c>
      <c r="U50" s="261"/>
      <c r="V50" s="252"/>
    </row>
    <row r="51" spans="1:22" ht="24">
      <c r="A51" s="252">
        <v>46</v>
      </c>
      <c r="B51" s="253" t="s">
        <v>131</v>
      </c>
      <c r="C51" s="254"/>
      <c r="D51" s="253"/>
      <c r="E51" s="255"/>
      <c r="F51" s="256" t="s">
        <v>26</v>
      </c>
      <c r="G51" s="257" t="s">
        <v>26</v>
      </c>
      <c r="H51" s="257" t="s">
        <v>26</v>
      </c>
      <c r="I51" s="257" t="s">
        <v>26</v>
      </c>
      <c r="J51" s="257" t="s">
        <v>26</v>
      </c>
      <c r="K51" s="257" t="s">
        <v>26</v>
      </c>
      <c r="L51" s="257" t="s">
        <v>26</v>
      </c>
      <c r="M51" s="257" t="s">
        <v>26</v>
      </c>
      <c r="N51" s="257" t="s">
        <v>26</v>
      </c>
      <c r="O51" s="257" t="s">
        <v>26</v>
      </c>
      <c r="P51" s="287" t="s">
        <v>26</v>
      </c>
      <c r="Q51" s="287" t="s">
        <v>26</v>
      </c>
      <c r="R51" s="340" t="s">
        <v>26</v>
      </c>
      <c r="S51" s="259">
        <f t="shared" si="3"/>
        <v>0</v>
      </c>
      <c r="T51" s="262" t="s">
        <v>26</v>
      </c>
      <c r="U51" s="263"/>
      <c r="V51" s="252"/>
    </row>
    <row r="52" spans="1:22" ht="24">
      <c r="A52" s="252">
        <v>47</v>
      </c>
      <c r="B52" s="253" t="s">
        <v>53</v>
      </c>
      <c r="C52" s="254"/>
      <c r="D52" s="253"/>
      <c r="E52" s="255"/>
      <c r="F52" s="256" t="s">
        <v>26</v>
      </c>
      <c r="G52" s="257" t="s">
        <v>26</v>
      </c>
      <c r="H52" s="257" t="s">
        <v>26</v>
      </c>
      <c r="I52" s="257" t="s">
        <v>26</v>
      </c>
      <c r="J52" s="257" t="s">
        <v>26</v>
      </c>
      <c r="K52" s="257" t="s">
        <v>26</v>
      </c>
      <c r="L52" s="257" t="s">
        <v>26</v>
      </c>
      <c r="M52" s="257" t="s">
        <v>26</v>
      </c>
      <c r="N52" s="257" t="s">
        <v>26</v>
      </c>
      <c r="O52" s="257" t="s">
        <v>26</v>
      </c>
      <c r="P52" s="287" t="s">
        <v>26</v>
      </c>
      <c r="Q52" s="287" t="s">
        <v>26</v>
      </c>
      <c r="R52" s="340" t="s">
        <v>26</v>
      </c>
      <c r="S52" s="259">
        <f t="shared" si="3"/>
        <v>0</v>
      </c>
      <c r="T52" s="262" t="s">
        <v>26</v>
      </c>
      <c r="U52" s="263"/>
      <c r="V52" s="252"/>
    </row>
    <row r="53" spans="1:22" ht="24">
      <c r="A53" s="252">
        <v>48</v>
      </c>
      <c r="B53" s="253" t="s">
        <v>47</v>
      </c>
      <c r="C53" s="254"/>
      <c r="D53" s="253"/>
      <c r="E53" s="255"/>
      <c r="F53" s="256" t="s">
        <v>26</v>
      </c>
      <c r="G53" s="257" t="s">
        <v>26</v>
      </c>
      <c r="H53" s="257" t="s">
        <v>26</v>
      </c>
      <c r="I53" s="257" t="s">
        <v>26</v>
      </c>
      <c r="J53" s="257" t="s">
        <v>26</v>
      </c>
      <c r="K53" s="257" t="s">
        <v>26</v>
      </c>
      <c r="L53" s="257" t="s">
        <v>26</v>
      </c>
      <c r="M53" s="257" t="s">
        <v>26</v>
      </c>
      <c r="N53" s="257" t="s">
        <v>26</v>
      </c>
      <c r="O53" s="257" t="s">
        <v>26</v>
      </c>
      <c r="P53" s="287" t="s">
        <v>26</v>
      </c>
      <c r="Q53" s="287" t="s">
        <v>26</v>
      </c>
      <c r="R53" s="340" t="s">
        <v>26</v>
      </c>
      <c r="S53" s="259">
        <f t="shared" si="3"/>
        <v>0</v>
      </c>
      <c r="T53" s="262" t="s">
        <v>26</v>
      </c>
      <c r="U53" s="263"/>
      <c r="V53" s="252"/>
    </row>
    <row r="54" spans="1:22" ht="24">
      <c r="A54" s="252">
        <v>49</v>
      </c>
      <c r="B54" s="253" t="s">
        <v>16</v>
      </c>
      <c r="C54" s="254"/>
      <c r="D54" s="253"/>
      <c r="E54" s="255"/>
      <c r="F54" s="256">
        <v>5000</v>
      </c>
      <c r="G54" s="264" t="s">
        <v>26</v>
      </c>
      <c r="H54" s="264" t="s">
        <v>26</v>
      </c>
      <c r="I54" s="264" t="s">
        <v>26</v>
      </c>
      <c r="J54" s="264" t="s">
        <v>26</v>
      </c>
      <c r="K54" s="264" t="s">
        <v>26</v>
      </c>
      <c r="L54" s="264" t="s">
        <v>26</v>
      </c>
      <c r="M54" s="264" t="s">
        <v>26</v>
      </c>
      <c r="N54" s="264" t="s">
        <v>26</v>
      </c>
      <c r="O54" s="264" t="s">
        <v>26</v>
      </c>
      <c r="P54" s="287" t="s">
        <v>26</v>
      </c>
      <c r="Q54" s="287" t="s">
        <v>26</v>
      </c>
      <c r="R54" s="341">
        <v>32</v>
      </c>
      <c r="S54" s="259">
        <f t="shared" si="3"/>
        <v>32</v>
      </c>
      <c r="T54" s="260">
        <f aca="true" t="shared" si="4" ref="T54:T64">F54-S54</f>
        <v>4968</v>
      </c>
      <c r="U54" s="261"/>
      <c r="V54" s="252"/>
    </row>
    <row r="55" spans="1:22" ht="24">
      <c r="A55" s="252">
        <v>50</v>
      </c>
      <c r="B55" s="253" t="s">
        <v>13</v>
      </c>
      <c r="C55" s="254"/>
      <c r="D55" s="253"/>
      <c r="E55" s="255"/>
      <c r="F55" s="256">
        <v>40000</v>
      </c>
      <c r="G55" s="257">
        <v>2561</v>
      </c>
      <c r="H55" s="257">
        <v>1068</v>
      </c>
      <c r="I55" s="257">
        <v>905</v>
      </c>
      <c r="J55" s="257">
        <v>2013</v>
      </c>
      <c r="K55" s="257">
        <v>331</v>
      </c>
      <c r="L55" s="257">
        <v>2689</v>
      </c>
      <c r="M55" s="257">
        <v>1630</v>
      </c>
      <c r="N55" s="257">
        <v>1600</v>
      </c>
      <c r="O55" s="257">
        <v>2392</v>
      </c>
      <c r="P55" s="287">
        <v>2015</v>
      </c>
      <c r="Q55" s="287">
        <v>2066</v>
      </c>
      <c r="R55" s="340">
        <v>1388</v>
      </c>
      <c r="S55" s="259">
        <f t="shared" si="3"/>
        <v>20658</v>
      </c>
      <c r="T55" s="260">
        <f t="shared" si="4"/>
        <v>19342</v>
      </c>
      <c r="U55" s="261"/>
      <c r="V55" s="252"/>
    </row>
    <row r="56" spans="1:22" ht="24">
      <c r="A56" s="252">
        <v>51</v>
      </c>
      <c r="B56" s="253" t="s">
        <v>14</v>
      </c>
      <c r="C56" s="254"/>
      <c r="D56" s="253"/>
      <c r="E56" s="255"/>
      <c r="F56" s="256">
        <v>25000</v>
      </c>
      <c r="G56" s="257">
        <v>414</v>
      </c>
      <c r="H56" s="257">
        <v>196</v>
      </c>
      <c r="I56" s="257">
        <v>530</v>
      </c>
      <c r="J56" s="257">
        <v>657</v>
      </c>
      <c r="K56" s="257">
        <v>1114</v>
      </c>
      <c r="L56" s="257">
        <v>548</v>
      </c>
      <c r="M56" s="257">
        <v>576</v>
      </c>
      <c r="N56" s="257">
        <v>362</v>
      </c>
      <c r="O56" s="257">
        <v>837</v>
      </c>
      <c r="P56" s="287">
        <v>2091</v>
      </c>
      <c r="Q56" s="287">
        <v>1284</v>
      </c>
      <c r="R56" s="340">
        <v>1716</v>
      </c>
      <c r="S56" s="259">
        <f t="shared" si="3"/>
        <v>10325</v>
      </c>
      <c r="T56" s="260">
        <f t="shared" si="4"/>
        <v>14675</v>
      </c>
      <c r="U56" s="261"/>
      <c r="V56" s="252"/>
    </row>
    <row r="57" spans="1:22" ht="24">
      <c r="A57" s="252">
        <v>52</v>
      </c>
      <c r="B57" s="253" t="s">
        <v>44</v>
      </c>
      <c r="C57" s="254"/>
      <c r="D57" s="253"/>
      <c r="E57" s="255"/>
      <c r="F57" s="256">
        <v>35000</v>
      </c>
      <c r="G57" s="257">
        <v>3318</v>
      </c>
      <c r="H57" s="257">
        <v>4188</v>
      </c>
      <c r="I57" s="257">
        <v>3854</v>
      </c>
      <c r="J57" s="257">
        <v>3186</v>
      </c>
      <c r="K57" s="257">
        <v>2825</v>
      </c>
      <c r="L57" s="257">
        <v>4067</v>
      </c>
      <c r="M57" s="257">
        <v>1267</v>
      </c>
      <c r="N57" s="257">
        <v>4434</v>
      </c>
      <c r="O57" s="257">
        <v>2398</v>
      </c>
      <c r="P57" s="287">
        <v>2057</v>
      </c>
      <c r="Q57" s="287">
        <v>6493</v>
      </c>
      <c r="R57" s="340">
        <v>1423</v>
      </c>
      <c r="S57" s="259">
        <f t="shared" si="3"/>
        <v>39510</v>
      </c>
      <c r="T57" s="260">
        <f t="shared" si="4"/>
        <v>-4510</v>
      </c>
      <c r="U57" s="261"/>
      <c r="V57" s="252"/>
    </row>
    <row r="58" spans="1:22" ht="24">
      <c r="A58" s="252">
        <v>53</v>
      </c>
      <c r="B58" s="253" t="s">
        <v>15</v>
      </c>
      <c r="C58" s="254"/>
      <c r="D58" s="253"/>
      <c r="E58" s="255"/>
      <c r="F58" s="256">
        <v>40000</v>
      </c>
      <c r="G58" s="257">
        <v>590</v>
      </c>
      <c r="H58" s="257">
        <v>969</v>
      </c>
      <c r="I58" s="257">
        <v>2745</v>
      </c>
      <c r="J58" s="257">
        <v>2330</v>
      </c>
      <c r="K58" s="257">
        <v>1001</v>
      </c>
      <c r="L58" s="257">
        <v>11468</v>
      </c>
      <c r="M58" s="257">
        <v>2005</v>
      </c>
      <c r="N58" s="257">
        <v>507</v>
      </c>
      <c r="O58" s="257">
        <v>3131</v>
      </c>
      <c r="P58" s="287">
        <v>1168</v>
      </c>
      <c r="Q58" s="287">
        <v>743</v>
      </c>
      <c r="R58" s="340">
        <v>4532</v>
      </c>
      <c r="S58" s="259">
        <f t="shared" si="3"/>
        <v>31189</v>
      </c>
      <c r="T58" s="260">
        <f t="shared" si="4"/>
        <v>8811</v>
      </c>
      <c r="U58" s="261"/>
      <c r="V58" s="252"/>
    </row>
    <row r="59" spans="1:22" ht="24">
      <c r="A59" s="252">
        <v>54</v>
      </c>
      <c r="B59" s="253" t="s">
        <v>48</v>
      </c>
      <c r="C59" s="254"/>
      <c r="D59" s="253"/>
      <c r="E59" s="255"/>
      <c r="F59" s="256">
        <v>120000</v>
      </c>
      <c r="G59" s="257" t="s">
        <v>26</v>
      </c>
      <c r="H59" s="257" t="s">
        <v>26</v>
      </c>
      <c r="I59" s="257">
        <v>170</v>
      </c>
      <c r="J59" s="257">
        <v>615</v>
      </c>
      <c r="K59" s="257" t="s">
        <v>26</v>
      </c>
      <c r="L59" s="257" t="s">
        <v>26</v>
      </c>
      <c r="M59" s="257" t="s">
        <v>26</v>
      </c>
      <c r="N59" s="257">
        <v>18</v>
      </c>
      <c r="O59" s="257" t="s">
        <v>26</v>
      </c>
      <c r="P59" s="287">
        <v>5430</v>
      </c>
      <c r="Q59" s="287">
        <v>37</v>
      </c>
      <c r="R59" s="340">
        <v>55</v>
      </c>
      <c r="S59" s="259">
        <f t="shared" si="3"/>
        <v>6325</v>
      </c>
      <c r="T59" s="260">
        <f t="shared" si="4"/>
        <v>113675</v>
      </c>
      <c r="U59" s="261"/>
      <c r="V59" s="252"/>
    </row>
    <row r="60" spans="1:22" ht="24">
      <c r="A60" s="252">
        <v>55</v>
      </c>
      <c r="B60" s="253" t="s">
        <v>42</v>
      </c>
      <c r="C60" s="254"/>
      <c r="D60" s="253"/>
      <c r="E60" s="255"/>
      <c r="F60" s="256">
        <v>10000</v>
      </c>
      <c r="G60" s="257">
        <v>230</v>
      </c>
      <c r="H60" s="257">
        <v>180</v>
      </c>
      <c r="I60" s="257">
        <v>287</v>
      </c>
      <c r="J60" s="257">
        <v>386</v>
      </c>
      <c r="K60" s="257">
        <v>37</v>
      </c>
      <c r="L60" s="257">
        <v>314</v>
      </c>
      <c r="M60" s="257">
        <v>324</v>
      </c>
      <c r="N60" s="257">
        <v>173</v>
      </c>
      <c r="O60" s="257">
        <v>74</v>
      </c>
      <c r="P60" s="287">
        <v>665</v>
      </c>
      <c r="Q60" s="287">
        <v>84</v>
      </c>
      <c r="R60" s="340">
        <v>624</v>
      </c>
      <c r="S60" s="259">
        <f t="shared" si="3"/>
        <v>3378</v>
      </c>
      <c r="T60" s="260">
        <f t="shared" si="4"/>
        <v>6622</v>
      </c>
      <c r="U60" s="261"/>
      <c r="V60" s="252"/>
    </row>
    <row r="61" spans="1:22" ht="24">
      <c r="A61" s="252">
        <v>56</v>
      </c>
      <c r="B61" s="253" t="s">
        <v>23</v>
      </c>
      <c r="C61" s="254"/>
      <c r="D61" s="253"/>
      <c r="E61" s="255"/>
      <c r="F61" s="256">
        <v>60000</v>
      </c>
      <c r="G61" s="257">
        <v>2447</v>
      </c>
      <c r="H61" s="257">
        <v>1940</v>
      </c>
      <c r="I61" s="257">
        <v>3252</v>
      </c>
      <c r="J61" s="257">
        <v>3577</v>
      </c>
      <c r="K61" s="257">
        <v>4810</v>
      </c>
      <c r="L61" s="257">
        <v>5934</v>
      </c>
      <c r="M61" s="257">
        <v>4340</v>
      </c>
      <c r="N61" s="257">
        <v>3071</v>
      </c>
      <c r="O61" s="257">
        <v>4842</v>
      </c>
      <c r="P61" s="287">
        <v>3237</v>
      </c>
      <c r="Q61" s="287">
        <v>3948</v>
      </c>
      <c r="R61" s="340">
        <v>4603</v>
      </c>
      <c r="S61" s="259">
        <f t="shared" si="3"/>
        <v>46001</v>
      </c>
      <c r="T61" s="260">
        <f t="shared" si="4"/>
        <v>13999</v>
      </c>
      <c r="U61" s="261"/>
      <c r="V61" s="252"/>
    </row>
    <row r="62" spans="1:22" ht="24">
      <c r="A62" s="252">
        <v>57</v>
      </c>
      <c r="B62" s="253" t="s">
        <v>41</v>
      </c>
      <c r="C62" s="254"/>
      <c r="D62" s="253"/>
      <c r="E62" s="255"/>
      <c r="F62" s="256">
        <v>10000</v>
      </c>
      <c r="G62" s="266">
        <v>156</v>
      </c>
      <c r="H62" s="257" t="s">
        <v>26</v>
      </c>
      <c r="I62" s="257" t="s">
        <v>26</v>
      </c>
      <c r="J62" s="257" t="s">
        <v>26</v>
      </c>
      <c r="K62" s="257" t="s">
        <v>26</v>
      </c>
      <c r="L62" s="257" t="s">
        <v>26</v>
      </c>
      <c r="M62" s="257" t="s">
        <v>26</v>
      </c>
      <c r="N62" s="257">
        <v>1900</v>
      </c>
      <c r="O62" s="257">
        <v>868</v>
      </c>
      <c r="P62" s="287">
        <v>32</v>
      </c>
      <c r="Q62" s="287">
        <v>1257</v>
      </c>
      <c r="R62" s="340">
        <v>1319</v>
      </c>
      <c r="S62" s="259">
        <f t="shared" si="3"/>
        <v>5532</v>
      </c>
      <c r="T62" s="260">
        <f t="shared" si="4"/>
        <v>4468</v>
      </c>
      <c r="U62" s="261"/>
      <c r="V62" s="252"/>
    </row>
    <row r="63" spans="1:22" ht="24">
      <c r="A63" s="252">
        <v>58</v>
      </c>
      <c r="B63" s="253" t="s">
        <v>45</v>
      </c>
      <c r="C63" s="254"/>
      <c r="D63" s="253"/>
      <c r="E63" s="255"/>
      <c r="F63" s="256">
        <v>15000</v>
      </c>
      <c r="G63" s="266">
        <v>452</v>
      </c>
      <c r="H63" s="257">
        <v>295</v>
      </c>
      <c r="I63" s="257">
        <v>663</v>
      </c>
      <c r="J63" s="257">
        <v>869</v>
      </c>
      <c r="K63" s="257">
        <v>667</v>
      </c>
      <c r="L63" s="257">
        <v>1363</v>
      </c>
      <c r="M63" s="257">
        <v>970</v>
      </c>
      <c r="N63" s="257">
        <v>963</v>
      </c>
      <c r="O63" s="257">
        <v>1420</v>
      </c>
      <c r="P63" s="287">
        <v>537</v>
      </c>
      <c r="Q63" s="287">
        <v>337</v>
      </c>
      <c r="R63" s="340">
        <v>1840</v>
      </c>
      <c r="S63" s="259">
        <f t="shared" si="3"/>
        <v>10376</v>
      </c>
      <c r="T63" s="281">
        <f t="shared" si="4"/>
        <v>4624</v>
      </c>
      <c r="U63" s="282"/>
      <c r="V63" s="252"/>
    </row>
    <row r="64" spans="1:22" ht="24">
      <c r="A64" s="252">
        <v>59</v>
      </c>
      <c r="B64" s="253" t="s">
        <v>43</v>
      </c>
      <c r="C64" s="254"/>
      <c r="D64" s="253"/>
      <c r="E64" s="255"/>
      <c r="F64" s="256">
        <v>40000</v>
      </c>
      <c r="G64" s="266">
        <v>181</v>
      </c>
      <c r="H64" s="257">
        <v>340</v>
      </c>
      <c r="I64" s="257">
        <v>677</v>
      </c>
      <c r="J64" s="257">
        <v>587</v>
      </c>
      <c r="K64" s="257">
        <v>270</v>
      </c>
      <c r="L64" s="257">
        <v>244</v>
      </c>
      <c r="M64" s="257">
        <v>552</v>
      </c>
      <c r="N64" s="257">
        <v>910</v>
      </c>
      <c r="O64" s="257">
        <v>2023</v>
      </c>
      <c r="P64" s="287">
        <v>725</v>
      </c>
      <c r="Q64" s="287">
        <v>432</v>
      </c>
      <c r="R64" s="340">
        <v>419</v>
      </c>
      <c r="S64" s="259">
        <f t="shared" si="3"/>
        <v>7360</v>
      </c>
      <c r="T64" s="260">
        <f t="shared" si="4"/>
        <v>32640</v>
      </c>
      <c r="U64" s="261"/>
      <c r="V64" s="252"/>
    </row>
    <row r="65" spans="1:22" ht="24">
      <c r="A65" s="252">
        <v>60</v>
      </c>
      <c r="B65" s="253" t="s">
        <v>49</v>
      </c>
      <c r="C65" s="254"/>
      <c r="D65" s="253"/>
      <c r="E65" s="255"/>
      <c r="F65" s="256" t="s">
        <v>26</v>
      </c>
      <c r="G65" s="257">
        <v>335</v>
      </c>
      <c r="H65" s="271" t="s">
        <v>26</v>
      </c>
      <c r="I65" s="271">
        <v>294</v>
      </c>
      <c r="J65" s="271">
        <v>32</v>
      </c>
      <c r="K65" s="271">
        <v>82</v>
      </c>
      <c r="L65" s="271">
        <v>803</v>
      </c>
      <c r="M65" s="271">
        <v>82</v>
      </c>
      <c r="N65" s="257">
        <v>256</v>
      </c>
      <c r="O65" s="257">
        <v>483</v>
      </c>
      <c r="P65" s="287" t="s">
        <v>26</v>
      </c>
      <c r="Q65" s="287" t="s">
        <v>26</v>
      </c>
      <c r="R65" s="342">
        <v>587</v>
      </c>
      <c r="S65" s="259">
        <f t="shared" si="3"/>
        <v>2954</v>
      </c>
      <c r="T65" s="260" t="s">
        <v>26</v>
      </c>
      <c r="U65" s="261"/>
      <c r="V65" s="252"/>
    </row>
    <row r="66" spans="1:22" ht="24">
      <c r="A66" s="252">
        <v>61</v>
      </c>
      <c r="B66" s="253" t="s">
        <v>46</v>
      </c>
      <c r="C66" s="254"/>
      <c r="D66" s="253"/>
      <c r="E66" s="255"/>
      <c r="F66" s="283">
        <v>10000</v>
      </c>
      <c r="G66" s="266">
        <v>1234</v>
      </c>
      <c r="H66" s="257">
        <v>514</v>
      </c>
      <c r="I66" s="257">
        <v>1509</v>
      </c>
      <c r="J66" s="257">
        <v>1721</v>
      </c>
      <c r="K66" s="257">
        <v>833</v>
      </c>
      <c r="L66" s="257">
        <v>2331</v>
      </c>
      <c r="M66" s="257">
        <v>1316</v>
      </c>
      <c r="N66" s="257">
        <v>729</v>
      </c>
      <c r="O66" s="257">
        <v>753</v>
      </c>
      <c r="P66" s="287">
        <v>3749</v>
      </c>
      <c r="Q66" s="287">
        <v>1669</v>
      </c>
      <c r="R66" s="340">
        <v>3003</v>
      </c>
      <c r="S66" s="259">
        <f t="shared" si="3"/>
        <v>19361</v>
      </c>
      <c r="T66" s="260">
        <f aca="true" t="shared" si="5" ref="T66:T73">F66-S66</f>
        <v>-9361</v>
      </c>
      <c r="U66" s="261"/>
      <c r="V66" s="252"/>
    </row>
    <row r="67" spans="1:22" ht="24">
      <c r="A67" s="252">
        <v>62</v>
      </c>
      <c r="B67" s="253" t="s">
        <v>54</v>
      </c>
      <c r="C67" s="254"/>
      <c r="D67" s="253"/>
      <c r="E67" s="255"/>
      <c r="F67" s="283">
        <v>5000</v>
      </c>
      <c r="G67" s="257" t="s">
        <v>26</v>
      </c>
      <c r="H67" s="257" t="s">
        <v>26</v>
      </c>
      <c r="I67" s="257" t="s">
        <v>26</v>
      </c>
      <c r="J67" s="257" t="s">
        <v>26</v>
      </c>
      <c r="K67" s="257">
        <v>672</v>
      </c>
      <c r="L67" s="257" t="s">
        <v>26</v>
      </c>
      <c r="M67" s="257" t="s">
        <v>26</v>
      </c>
      <c r="N67" s="257">
        <v>42</v>
      </c>
      <c r="O67" s="257" t="s">
        <v>26</v>
      </c>
      <c r="P67" s="287" t="s">
        <v>26</v>
      </c>
      <c r="Q67" s="287" t="s">
        <v>26</v>
      </c>
      <c r="R67" s="340">
        <v>37</v>
      </c>
      <c r="S67" s="259">
        <f t="shared" si="3"/>
        <v>751</v>
      </c>
      <c r="T67" s="260">
        <f t="shared" si="5"/>
        <v>4249</v>
      </c>
      <c r="U67" s="261"/>
      <c r="V67" s="252"/>
    </row>
    <row r="68" spans="1:22" ht="24">
      <c r="A68" s="252">
        <v>63</v>
      </c>
      <c r="B68" s="253" t="s">
        <v>57</v>
      </c>
      <c r="C68" s="254"/>
      <c r="D68" s="253"/>
      <c r="E68" s="255"/>
      <c r="F68" s="283">
        <v>2000</v>
      </c>
      <c r="G68" s="257" t="s">
        <v>26</v>
      </c>
      <c r="H68" s="257" t="s">
        <v>26</v>
      </c>
      <c r="I68" s="257">
        <v>32</v>
      </c>
      <c r="J68" s="257"/>
      <c r="K68" s="257" t="s">
        <v>26</v>
      </c>
      <c r="L68" s="257">
        <v>37</v>
      </c>
      <c r="M68" s="257"/>
      <c r="N68" s="257">
        <v>37</v>
      </c>
      <c r="O68" s="257" t="s">
        <v>26</v>
      </c>
      <c r="P68" s="287">
        <v>37</v>
      </c>
      <c r="Q68" s="287" t="s">
        <v>26</v>
      </c>
      <c r="R68" s="340" t="s">
        <v>26</v>
      </c>
      <c r="S68" s="259">
        <f t="shared" si="3"/>
        <v>143</v>
      </c>
      <c r="T68" s="260">
        <f t="shared" si="5"/>
        <v>1857</v>
      </c>
      <c r="U68" s="261"/>
      <c r="V68" s="252"/>
    </row>
    <row r="69" spans="1:22" ht="24">
      <c r="A69" s="252">
        <v>64</v>
      </c>
      <c r="B69" s="253" t="s">
        <v>40</v>
      </c>
      <c r="C69" s="254"/>
      <c r="D69" s="253"/>
      <c r="E69" s="255"/>
      <c r="F69" s="256">
        <v>30000</v>
      </c>
      <c r="G69" s="266">
        <v>32</v>
      </c>
      <c r="H69" s="257">
        <v>287</v>
      </c>
      <c r="I69" s="257">
        <v>328</v>
      </c>
      <c r="J69" s="257">
        <v>74</v>
      </c>
      <c r="K69" s="257">
        <v>74</v>
      </c>
      <c r="L69" s="257">
        <v>447</v>
      </c>
      <c r="M69" s="257">
        <v>603</v>
      </c>
      <c r="N69" s="257">
        <v>418</v>
      </c>
      <c r="O69" s="257">
        <v>106</v>
      </c>
      <c r="P69" s="287">
        <v>158</v>
      </c>
      <c r="Q69" s="287">
        <v>69</v>
      </c>
      <c r="R69" s="340">
        <v>32</v>
      </c>
      <c r="S69" s="259">
        <f>SUM(G69:R69)</f>
        <v>2628</v>
      </c>
      <c r="T69" s="260">
        <f t="shared" si="5"/>
        <v>27372</v>
      </c>
      <c r="U69" s="261"/>
      <c r="V69" s="252"/>
    </row>
    <row r="70" spans="1:22" ht="24">
      <c r="A70" s="252">
        <v>65</v>
      </c>
      <c r="B70" s="253" t="s">
        <v>24</v>
      </c>
      <c r="C70" s="254"/>
      <c r="D70" s="253"/>
      <c r="E70" s="255"/>
      <c r="F70" s="256">
        <v>5000</v>
      </c>
      <c r="G70" s="265">
        <v>42</v>
      </c>
      <c r="H70" s="264">
        <v>96</v>
      </c>
      <c r="I70" s="264">
        <v>133</v>
      </c>
      <c r="J70" s="264">
        <v>128</v>
      </c>
      <c r="K70" s="264">
        <v>192</v>
      </c>
      <c r="L70" s="264">
        <v>64</v>
      </c>
      <c r="M70" s="264">
        <v>128</v>
      </c>
      <c r="N70" s="264">
        <v>165</v>
      </c>
      <c r="O70" s="264">
        <v>32</v>
      </c>
      <c r="P70" s="287">
        <v>170</v>
      </c>
      <c r="Q70" s="287">
        <v>154</v>
      </c>
      <c r="R70" s="341">
        <v>122</v>
      </c>
      <c r="S70" s="259">
        <f>SUM(G70:R70)</f>
        <v>1426</v>
      </c>
      <c r="T70" s="260">
        <f t="shared" si="5"/>
        <v>3574</v>
      </c>
      <c r="U70" s="261"/>
      <c r="V70" s="252"/>
    </row>
    <row r="71" spans="1:22" ht="24">
      <c r="A71" s="252">
        <v>66</v>
      </c>
      <c r="B71" s="253" t="s">
        <v>50</v>
      </c>
      <c r="C71" s="254"/>
      <c r="D71" s="253"/>
      <c r="E71" s="255"/>
      <c r="F71" s="256">
        <v>5000</v>
      </c>
      <c r="G71" s="266">
        <v>558</v>
      </c>
      <c r="H71" s="257">
        <v>261</v>
      </c>
      <c r="I71" s="257">
        <v>221</v>
      </c>
      <c r="J71" s="257">
        <v>203</v>
      </c>
      <c r="K71" s="257">
        <v>107</v>
      </c>
      <c r="L71" s="257">
        <v>191</v>
      </c>
      <c r="M71" s="257">
        <v>494</v>
      </c>
      <c r="N71" s="257">
        <v>906</v>
      </c>
      <c r="O71" s="257">
        <v>576</v>
      </c>
      <c r="P71" s="287">
        <v>378</v>
      </c>
      <c r="Q71" s="287">
        <v>686</v>
      </c>
      <c r="R71" s="340">
        <v>587</v>
      </c>
      <c r="S71" s="259">
        <f>SUM(G71:R71)</f>
        <v>5168</v>
      </c>
      <c r="T71" s="260">
        <f t="shared" si="5"/>
        <v>-168</v>
      </c>
      <c r="U71" s="261"/>
      <c r="V71" s="252"/>
    </row>
    <row r="72" spans="1:22" ht="24">
      <c r="A72" s="252">
        <v>67</v>
      </c>
      <c r="B72" s="253" t="s">
        <v>56</v>
      </c>
      <c r="C72" s="254"/>
      <c r="D72" s="253"/>
      <c r="E72" s="255"/>
      <c r="F72" s="256">
        <v>18000</v>
      </c>
      <c r="G72" s="266">
        <v>884</v>
      </c>
      <c r="H72" s="257">
        <v>782</v>
      </c>
      <c r="I72" s="257" t="s">
        <v>26</v>
      </c>
      <c r="J72" s="257">
        <v>37</v>
      </c>
      <c r="K72" s="257" t="s">
        <v>26</v>
      </c>
      <c r="L72" s="257" t="s">
        <v>26</v>
      </c>
      <c r="M72" s="257" t="s">
        <v>26</v>
      </c>
      <c r="N72" s="257" t="s">
        <v>26</v>
      </c>
      <c r="O72" s="257" t="s">
        <v>26</v>
      </c>
      <c r="P72" s="287">
        <v>74</v>
      </c>
      <c r="Q72" s="287" t="s">
        <v>26</v>
      </c>
      <c r="R72" s="340" t="s">
        <v>26</v>
      </c>
      <c r="S72" s="259">
        <f>SUM(G72:R72)</f>
        <v>1777</v>
      </c>
      <c r="T72" s="260">
        <f t="shared" si="5"/>
        <v>16223</v>
      </c>
      <c r="U72" s="261"/>
      <c r="V72" s="252"/>
    </row>
    <row r="73" spans="1:22" ht="24">
      <c r="A73" s="252">
        <v>68</v>
      </c>
      <c r="B73" s="253" t="s">
        <v>73</v>
      </c>
      <c r="C73" s="254"/>
      <c r="D73" s="253"/>
      <c r="E73" s="255"/>
      <c r="F73" s="283">
        <v>20000</v>
      </c>
      <c r="G73" s="265">
        <v>495</v>
      </c>
      <c r="H73" s="266">
        <v>1179</v>
      </c>
      <c r="I73" s="257">
        <v>1337</v>
      </c>
      <c r="J73" s="257">
        <v>1071</v>
      </c>
      <c r="K73" s="257">
        <v>582</v>
      </c>
      <c r="L73" s="257">
        <v>1319</v>
      </c>
      <c r="M73" s="257">
        <v>559</v>
      </c>
      <c r="N73" s="266">
        <v>735</v>
      </c>
      <c r="O73" s="266">
        <v>1095</v>
      </c>
      <c r="P73" s="287">
        <v>1795</v>
      </c>
      <c r="Q73" s="287">
        <v>1039</v>
      </c>
      <c r="R73" s="340">
        <v>1102</v>
      </c>
      <c r="S73" s="259">
        <f>SUM(G73:R73)</f>
        <v>12308</v>
      </c>
      <c r="T73" s="260">
        <f t="shared" si="5"/>
        <v>7692</v>
      </c>
      <c r="U73" s="261"/>
      <c r="V73" s="252"/>
    </row>
    <row r="74" spans="1:22" ht="24">
      <c r="A74" s="252">
        <v>69</v>
      </c>
      <c r="B74" s="253" t="s">
        <v>84</v>
      </c>
      <c r="C74" s="254"/>
      <c r="D74" s="253"/>
      <c r="E74" s="255"/>
      <c r="F74" s="256" t="s">
        <v>26</v>
      </c>
      <c r="G74" s="264" t="s">
        <v>26</v>
      </c>
      <c r="H74" s="264">
        <v>168</v>
      </c>
      <c r="I74" s="264" t="s">
        <v>26</v>
      </c>
      <c r="J74" s="264">
        <v>37</v>
      </c>
      <c r="K74" s="264">
        <v>294</v>
      </c>
      <c r="L74" s="264">
        <v>32</v>
      </c>
      <c r="M74" s="264">
        <v>74</v>
      </c>
      <c r="N74" s="264">
        <v>148</v>
      </c>
      <c r="O74" s="264">
        <v>37</v>
      </c>
      <c r="P74" s="287" t="s">
        <v>26</v>
      </c>
      <c r="Q74" s="287">
        <v>37</v>
      </c>
      <c r="R74" s="341">
        <v>673</v>
      </c>
      <c r="S74" s="259">
        <v>0</v>
      </c>
      <c r="T74" s="260">
        <v>0</v>
      </c>
      <c r="U74" s="261">
        <f>SUM(G74:T74)</f>
        <v>1500</v>
      </c>
      <c r="V74" s="252"/>
    </row>
    <row r="75" spans="1:22" ht="24">
      <c r="A75" s="252">
        <v>70</v>
      </c>
      <c r="B75" s="253" t="s">
        <v>85</v>
      </c>
      <c r="C75" s="254"/>
      <c r="D75" s="253"/>
      <c r="E75" s="255"/>
      <c r="F75" s="256" t="s">
        <v>26</v>
      </c>
      <c r="G75" s="257">
        <v>198</v>
      </c>
      <c r="H75" s="257" t="s">
        <v>26</v>
      </c>
      <c r="I75" s="257" t="s">
        <v>26</v>
      </c>
      <c r="J75" s="257" t="s">
        <v>26</v>
      </c>
      <c r="K75" s="257" t="s">
        <v>26</v>
      </c>
      <c r="L75" s="257" t="s">
        <v>26</v>
      </c>
      <c r="M75" s="257" t="s">
        <v>26</v>
      </c>
      <c r="N75" s="257" t="s">
        <v>26</v>
      </c>
      <c r="O75" s="257" t="s">
        <v>26</v>
      </c>
      <c r="P75" s="287" t="s">
        <v>26</v>
      </c>
      <c r="Q75" s="287" t="s">
        <v>26</v>
      </c>
      <c r="R75" s="340" t="s">
        <v>26</v>
      </c>
      <c r="S75" s="259">
        <v>0</v>
      </c>
      <c r="T75" s="260">
        <v>0</v>
      </c>
      <c r="U75" s="261">
        <v>198</v>
      </c>
      <c r="V75" s="252"/>
    </row>
    <row r="76" spans="1:22" ht="24">
      <c r="A76" s="252">
        <v>71</v>
      </c>
      <c r="B76" s="253" t="s">
        <v>90</v>
      </c>
      <c r="C76" s="254"/>
      <c r="D76" s="253"/>
      <c r="E76" s="255"/>
      <c r="F76" s="256" t="s">
        <v>26</v>
      </c>
      <c r="G76" s="257" t="s">
        <v>26</v>
      </c>
      <c r="H76" s="257" t="s">
        <v>26</v>
      </c>
      <c r="I76" s="257" t="s">
        <v>26</v>
      </c>
      <c r="J76" s="257" t="s">
        <v>26</v>
      </c>
      <c r="K76" s="257" t="s">
        <v>26</v>
      </c>
      <c r="L76" s="257" t="s">
        <v>26</v>
      </c>
      <c r="M76" s="257" t="s">
        <v>26</v>
      </c>
      <c r="N76" s="257" t="s">
        <v>26</v>
      </c>
      <c r="O76" s="257" t="s">
        <v>26</v>
      </c>
      <c r="P76" s="287" t="s">
        <v>26</v>
      </c>
      <c r="Q76" s="287" t="s">
        <v>26</v>
      </c>
      <c r="R76" s="340" t="s">
        <v>26</v>
      </c>
      <c r="S76" s="259">
        <v>0</v>
      </c>
      <c r="T76" s="260" t="s">
        <v>26</v>
      </c>
      <c r="U76" s="261">
        <f>SUM(G76:T76)</f>
        <v>0</v>
      </c>
      <c r="V76" s="252"/>
    </row>
    <row r="77" spans="1:22" ht="24">
      <c r="A77" s="252">
        <v>72</v>
      </c>
      <c r="B77" s="253" t="s">
        <v>74</v>
      </c>
      <c r="C77" s="254"/>
      <c r="D77" s="253"/>
      <c r="E77" s="255"/>
      <c r="F77" s="256" t="s">
        <v>26</v>
      </c>
      <c r="G77" s="257" t="s">
        <v>26</v>
      </c>
      <c r="H77" s="257" t="s">
        <v>26</v>
      </c>
      <c r="I77" s="257" t="s">
        <v>26</v>
      </c>
      <c r="J77" s="257" t="s">
        <v>26</v>
      </c>
      <c r="K77" s="257" t="s">
        <v>26</v>
      </c>
      <c r="L77" s="257" t="s">
        <v>26</v>
      </c>
      <c r="M77" s="257" t="s">
        <v>26</v>
      </c>
      <c r="N77" s="257"/>
      <c r="O77" s="257"/>
      <c r="P77" s="287" t="s">
        <v>26</v>
      </c>
      <c r="Q77" s="287" t="s">
        <v>26</v>
      </c>
      <c r="R77" s="340" t="s">
        <v>26</v>
      </c>
      <c r="S77" s="259">
        <v>0</v>
      </c>
      <c r="T77" s="260" t="s">
        <v>26</v>
      </c>
      <c r="U77" s="261">
        <f>SUM(H77:T77)</f>
        <v>0</v>
      </c>
      <c r="V77" s="252"/>
    </row>
    <row r="78" spans="1:22" ht="24">
      <c r="A78" s="252">
        <v>73</v>
      </c>
      <c r="B78" s="253" t="s">
        <v>88</v>
      </c>
      <c r="C78" s="254"/>
      <c r="D78" s="253"/>
      <c r="E78" s="255"/>
      <c r="F78" s="256" t="s">
        <v>26</v>
      </c>
      <c r="G78" s="257" t="s">
        <v>26</v>
      </c>
      <c r="H78" s="257" t="s">
        <v>26</v>
      </c>
      <c r="I78" s="257" t="s">
        <v>26</v>
      </c>
      <c r="J78" s="257" t="s">
        <v>26</v>
      </c>
      <c r="K78" s="257" t="s">
        <v>26</v>
      </c>
      <c r="L78" s="257" t="s">
        <v>26</v>
      </c>
      <c r="M78" s="257" t="s">
        <v>26</v>
      </c>
      <c r="N78" s="257" t="s">
        <v>26</v>
      </c>
      <c r="O78" s="257" t="s">
        <v>26</v>
      </c>
      <c r="P78" s="287" t="s">
        <v>26</v>
      </c>
      <c r="Q78" s="287" t="s">
        <v>26</v>
      </c>
      <c r="R78" s="340" t="s">
        <v>26</v>
      </c>
      <c r="S78" s="259">
        <v>0</v>
      </c>
      <c r="T78" s="260" t="s">
        <v>26</v>
      </c>
      <c r="U78" s="261">
        <f>SUM(G78:T78)</f>
        <v>0</v>
      </c>
      <c r="V78" s="252"/>
    </row>
    <row r="79" spans="1:22" ht="24">
      <c r="A79" s="252">
        <v>74</v>
      </c>
      <c r="B79" s="253" t="s">
        <v>82</v>
      </c>
      <c r="C79" s="254"/>
      <c r="D79" s="253"/>
      <c r="E79" s="255"/>
      <c r="F79" s="256" t="s">
        <v>26</v>
      </c>
      <c r="G79" s="257" t="s">
        <v>26</v>
      </c>
      <c r="H79" s="257" t="s">
        <v>26</v>
      </c>
      <c r="I79" s="257" t="s">
        <v>26</v>
      </c>
      <c r="J79" s="257" t="s">
        <v>26</v>
      </c>
      <c r="K79" s="257" t="s">
        <v>26</v>
      </c>
      <c r="L79" s="257" t="s">
        <v>26</v>
      </c>
      <c r="M79" s="257" t="s">
        <v>26</v>
      </c>
      <c r="N79" s="257" t="s">
        <v>26</v>
      </c>
      <c r="O79" s="257" t="s">
        <v>26</v>
      </c>
      <c r="P79" s="287" t="s">
        <v>26</v>
      </c>
      <c r="Q79" s="287" t="s">
        <v>26</v>
      </c>
      <c r="R79" s="340">
        <v>37</v>
      </c>
      <c r="S79" s="259">
        <v>0</v>
      </c>
      <c r="T79" s="260" t="s">
        <v>26</v>
      </c>
      <c r="U79" s="261">
        <f>SUM(H79:T79)</f>
        <v>37</v>
      </c>
      <c r="V79" s="252"/>
    </row>
    <row r="80" spans="1:22" ht="24">
      <c r="A80" s="252">
        <v>75</v>
      </c>
      <c r="B80" s="253" t="s">
        <v>75</v>
      </c>
      <c r="C80" s="254"/>
      <c r="D80" s="253"/>
      <c r="E80" s="255"/>
      <c r="F80" s="256" t="s">
        <v>26</v>
      </c>
      <c r="G80" s="266">
        <v>37</v>
      </c>
      <c r="H80" s="257">
        <v>592</v>
      </c>
      <c r="I80" s="257" t="s">
        <v>26</v>
      </c>
      <c r="J80" s="257">
        <v>37</v>
      </c>
      <c r="K80" s="257">
        <v>37</v>
      </c>
      <c r="L80" s="257">
        <v>148</v>
      </c>
      <c r="M80" s="257">
        <v>481</v>
      </c>
      <c r="N80" s="257" t="s">
        <v>26</v>
      </c>
      <c r="O80" s="257" t="s">
        <v>26</v>
      </c>
      <c r="P80" s="287" t="s">
        <v>26</v>
      </c>
      <c r="Q80" s="287" t="s">
        <v>26</v>
      </c>
      <c r="R80" s="340">
        <v>259</v>
      </c>
      <c r="S80" s="259">
        <v>0</v>
      </c>
      <c r="T80" s="260" t="s">
        <v>26</v>
      </c>
      <c r="U80" s="261">
        <v>37</v>
      </c>
      <c r="V80" s="252"/>
    </row>
    <row r="81" spans="1:22" ht="24">
      <c r="A81" s="252">
        <v>76</v>
      </c>
      <c r="B81" s="253" t="s">
        <v>86</v>
      </c>
      <c r="C81" s="254"/>
      <c r="D81" s="253"/>
      <c r="E81" s="255"/>
      <c r="F81" s="256" t="s">
        <v>26</v>
      </c>
      <c r="G81" s="257" t="s">
        <v>26</v>
      </c>
      <c r="H81" s="257" t="s">
        <v>26</v>
      </c>
      <c r="I81" s="257" t="s">
        <v>26</v>
      </c>
      <c r="J81" s="257" t="s">
        <v>26</v>
      </c>
      <c r="K81" s="257" t="s">
        <v>26</v>
      </c>
      <c r="L81" s="257" t="s">
        <v>26</v>
      </c>
      <c r="M81" s="257" t="s">
        <v>26</v>
      </c>
      <c r="N81" s="257"/>
      <c r="O81" s="257">
        <v>37</v>
      </c>
      <c r="P81" s="287" t="s">
        <v>26</v>
      </c>
      <c r="Q81" s="287" t="s">
        <v>26</v>
      </c>
      <c r="R81" s="340">
        <v>37</v>
      </c>
      <c r="S81" s="259">
        <v>0</v>
      </c>
      <c r="T81" s="260" t="s">
        <v>26</v>
      </c>
      <c r="U81" s="261">
        <f>SUM(H81:T81)</f>
        <v>74</v>
      </c>
      <c r="V81" s="252"/>
    </row>
    <row r="82" spans="1:22" ht="24">
      <c r="A82" s="252">
        <v>77</v>
      </c>
      <c r="B82" s="253" t="s">
        <v>143</v>
      </c>
      <c r="C82" s="254"/>
      <c r="D82" s="253"/>
      <c r="E82" s="255"/>
      <c r="F82" s="256" t="s">
        <v>26</v>
      </c>
      <c r="G82" s="257" t="s">
        <v>26</v>
      </c>
      <c r="H82" s="257" t="s">
        <v>26</v>
      </c>
      <c r="I82" s="257" t="s">
        <v>26</v>
      </c>
      <c r="J82" s="257" t="s">
        <v>26</v>
      </c>
      <c r="K82" s="257" t="s">
        <v>26</v>
      </c>
      <c r="L82" s="257" t="s">
        <v>26</v>
      </c>
      <c r="M82" s="257">
        <v>42</v>
      </c>
      <c r="N82" s="257">
        <v>104</v>
      </c>
      <c r="O82" s="257" t="s">
        <v>26</v>
      </c>
      <c r="P82" s="287" t="s">
        <v>26</v>
      </c>
      <c r="Q82" s="287" t="s">
        <v>26</v>
      </c>
      <c r="R82" s="340" t="s">
        <v>26</v>
      </c>
      <c r="S82" s="259">
        <v>0</v>
      </c>
      <c r="T82" s="260" t="s">
        <v>26</v>
      </c>
      <c r="U82" s="261">
        <f>SUM(G82:T82)</f>
        <v>146</v>
      </c>
      <c r="V82" s="252"/>
    </row>
    <row r="83" spans="1:22" ht="24">
      <c r="A83" s="252">
        <v>78</v>
      </c>
      <c r="B83" s="253" t="s">
        <v>77</v>
      </c>
      <c r="C83" s="254"/>
      <c r="D83" s="253"/>
      <c r="E83" s="255"/>
      <c r="F83" s="256" t="s">
        <v>26</v>
      </c>
      <c r="G83" s="257" t="s">
        <v>26</v>
      </c>
      <c r="H83" s="257" t="s">
        <v>26</v>
      </c>
      <c r="I83" s="257" t="s">
        <v>26</v>
      </c>
      <c r="J83" s="257" t="s">
        <v>26</v>
      </c>
      <c r="K83" s="257" t="s">
        <v>26</v>
      </c>
      <c r="L83" s="257" t="s">
        <v>26</v>
      </c>
      <c r="M83" s="257" t="s">
        <v>26</v>
      </c>
      <c r="N83" s="257" t="s">
        <v>26</v>
      </c>
      <c r="O83" s="257" t="s">
        <v>26</v>
      </c>
      <c r="P83" s="287" t="s">
        <v>26</v>
      </c>
      <c r="Q83" s="287" t="s">
        <v>26</v>
      </c>
      <c r="R83" s="340" t="s">
        <v>26</v>
      </c>
      <c r="S83" s="259">
        <v>0</v>
      </c>
      <c r="T83" s="260" t="s">
        <v>26</v>
      </c>
      <c r="U83" s="261">
        <f>SUM(H83:T83)</f>
        <v>0</v>
      </c>
      <c r="V83" s="252"/>
    </row>
    <row r="84" spans="1:22" ht="24">
      <c r="A84" s="252"/>
      <c r="B84" s="253" t="s">
        <v>78</v>
      </c>
      <c r="C84" s="254"/>
      <c r="D84" s="253"/>
      <c r="E84" s="255"/>
      <c r="F84" s="283"/>
      <c r="G84" s="257"/>
      <c r="H84" s="257" t="s">
        <v>26</v>
      </c>
      <c r="I84" s="257" t="s">
        <v>26</v>
      </c>
      <c r="J84" s="257" t="s">
        <v>26</v>
      </c>
      <c r="K84" s="257" t="s">
        <v>26</v>
      </c>
      <c r="L84" s="257" t="s">
        <v>26</v>
      </c>
      <c r="M84" s="257" t="s">
        <v>26</v>
      </c>
      <c r="N84" s="257" t="s">
        <v>26</v>
      </c>
      <c r="O84" s="257" t="s">
        <v>26</v>
      </c>
      <c r="P84" s="287" t="s">
        <v>26</v>
      </c>
      <c r="Q84" s="287" t="s">
        <v>26</v>
      </c>
      <c r="R84" s="340" t="s">
        <v>26</v>
      </c>
      <c r="S84" s="259"/>
      <c r="T84" s="260" t="s">
        <v>26</v>
      </c>
      <c r="U84" s="261"/>
      <c r="V84" s="252"/>
    </row>
    <row r="85" spans="1:22" ht="24">
      <c r="A85" s="252">
        <v>79</v>
      </c>
      <c r="B85" s="253" t="s">
        <v>38</v>
      </c>
      <c r="C85" s="254"/>
      <c r="D85" s="253"/>
      <c r="E85" s="255"/>
      <c r="F85" s="256">
        <v>35000</v>
      </c>
      <c r="G85" s="257">
        <v>296</v>
      </c>
      <c r="H85" s="257">
        <v>74</v>
      </c>
      <c r="I85" s="257">
        <v>4953</v>
      </c>
      <c r="J85" s="257">
        <v>111</v>
      </c>
      <c r="K85" s="257">
        <v>143</v>
      </c>
      <c r="L85" s="257">
        <v>1964</v>
      </c>
      <c r="M85" s="257">
        <v>562</v>
      </c>
      <c r="N85" s="257"/>
      <c r="O85" s="257">
        <v>37</v>
      </c>
      <c r="P85" s="287">
        <v>141</v>
      </c>
      <c r="Q85" s="287">
        <v>317</v>
      </c>
      <c r="R85" s="340">
        <v>185</v>
      </c>
      <c r="S85" s="259">
        <f aca="true" t="shared" si="6" ref="S85:S92">SUM(G85:R85)</f>
        <v>8783</v>
      </c>
      <c r="T85" s="260">
        <f aca="true" t="shared" si="7" ref="T85:T90">F85-S85</f>
        <v>26217</v>
      </c>
      <c r="U85" s="261"/>
      <c r="V85" s="252"/>
    </row>
    <row r="86" spans="1:22" ht="24">
      <c r="A86" s="252">
        <v>80</v>
      </c>
      <c r="B86" s="253" t="s">
        <v>36</v>
      </c>
      <c r="C86" s="254"/>
      <c r="D86" s="253"/>
      <c r="E86" s="255"/>
      <c r="F86" s="256">
        <v>2000</v>
      </c>
      <c r="G86" s="257" t="s">
        <v>26</v>
      </c>
      <c r="H86" s="257" t="s">
        <v>26</v>
      </c>
      <c r="I86" s="257" t="s">
        <v>26</v>
      </c>
      <c r="J86" s="257" t="s">
        <v>26</v>
      </c>
      <c r="K86" s="257" t="s">
        <v>26</v>
      </c>
      <c r="L86" s="257" t="s">
        <v>26</v>
      </c>
      <c r="M86" s="257" t="s">
        <v>26</v>
      </c>
      <c r="N86" s="257">
        <v>26</v>
      </c>
      <c r="O86" s="257" t="s">
        <v>26</v>
      </c>
      <c r="P86" s="287">
        <v>26</v>
      </c>
      <c r="Q86" s="287">
        <v>49</v>
      </c>
      <c r="R86" s="340" t="s">
        <v>26</v>
      </c>
      <c r="S86" s="259">
        <f t="shared" si="6"/>
        <v>101</v>
      </c>
      <c r="T86" s="260">
        <f t="shared" si="7"/>
        <v>1899</v>
      </c>
      <c r="U86" s="261"/>
      <c r="V86" s="252"/>
    </row>
    <row r="87" spans="1:22" ht="24">
      <c r="A87" s="252">
        <v>81</v>
      </c>
      <c r="B87" s="253" t="s">
        <v>83</v>
      </c>
      <c r="C87" s="254"/>
      <c r="D87" s="253"/>
      <c r="E87" s="255"/>
      <c r="F87" s="256">
        <v>18000</v>
      </c>
      <c r="G87" s="257" t="s">
        <v>26</v>
      </c>
      <c r="H87" s="257" t="s">
        <v>26</v>
      </c>
      <c r="I87" s="257" t="s">
        <v>26</v>
      </c>
      <c r="J87" s="257" t="s">
        <v>26</v>
      </c>
      <c r="K87" s="257" t="s">
        <v>26</v>
      </c>
      <c r="L87" s="257" t="s">
        <v>26</v>
      </c>
      <c r="M87" s="257" t="s">
        <v>26</v>
      </c>
      <c r="N87" s="257">
        <v>74</v>
      </c>
      <c r="O87" s="257">
        <v>18</v>
      </c>
      <c r="P87" s="287" t="s">
        <v>26</v>
      </c>
      <c r="Q87" s="287" t="s">
        <v>26</v>
      </c>
      <c r="R87" s="340" t="s">
        <v>26</v>
      </c>
      <c r="S87" s="259">
        <f t="shared" si="6"/>
        <v>92</v>
      </c>
      <c r="T87" s="260">
        <f t="shared" si="7"/>
        <v>17908</v>
      </c>
      <c r="U87" s="261"/>
      <c r="V87" s="252"/>
    </row>
    <row r="88" spans="1:22" ht="24">
      <c r="A88" s="267">
        <v>82</v>
      </c>
      <c r="B88" s="268" t="s">
        <v>87</v>
      </c>
      <c r="C88" s="269"/>
      <c r="D88" s="268"/>
      <c r="E88" s="270"/>
      <c r="F88" s="284">
        <v>0</v>
      </c>
      <c r="G88" s="257" t="s">
        <v>26</v>
      </c>
      <c r="H88" s="257" t="s">
        <v>26</v>
      </c>
      <c r="I88" s="257" t="s">
        <v>26</v>
      </c>
      <c r="J88" s="257" t="s">
        <v>26</v>
      </c>
      <c r="K88" s="257" t="s">
        <v>26</v>
      </c>
      <c r="L88" s="257" t="s">
        <v>26</v>
      </c>
      <c r="M88" s="257" t="s">
        <v>26</v>
      </c>
      <c r="N88" s="257" t="s">
        <v>26</v>
      </c>
      <c r="O88" s="257" t="s">
        <v>26</v>
      </c>
      <c r="P88" s="287" t="s">
        <v>26</v>
      </c>
      <c r="Q88" s="287" t="s">
        <v>26</v>
      </c>
      <c r="R88" s="340" t="s">
        <v>26</v>
      </c>
      <c r="S88" s="259">
        <f t="shared" si="6"/>
        <v>0</v>
      </c>
      <c r="T88" s="260">
        <f t="shared" si="7"/>
        <v>0</v>
      </c>
      <c r="U88" s="261"/>
      <c r="V88" s="252"/>
    </row>
    <row r="89" spans="1:22" s="280" customFormat="1" ht="24">
      <c r="A89" s="273">
        <v>83</v>
      </c>
      <c r="B89" s="274" t="s">
        <v>58</v>
      </c>
      <c r="C89" s="275"/>
      <c r="D89" s="274"/>
      <c r="E89" s="276"/>
      <c r="F89" s="285">
        <v>80000</v>
      </c>
      <c r="G89" s="277">
        <v>520</v>
      </c>
      <c r="H89" s="277">
        <v>69</v>
      </c>
      <c r="I89" s="277">
        <v>458</v>
      </c>
      <c r="J89" s="277">
        <v>2767</v>
      </c>
      <c r="K89" s="277">
        <v>626</v>
      </c>
      <c r="L89" s="277">
        <v>629</v>
      </c>
      <c r="M89" s="277">
        <v>227</v>
      </c>
      <c r="N89" s="277">
        <v>530</v>
      </c>
      <c r="O89" s="277">
        <v>886</v>
      </c>
      <c r="P89" s="333">
        <v>530</v>
      </c>
      <c r="Q89" s="333">
        <v>451</v>
      </c>
      <c r="R89" s="343">
        <v>823</v>
      </c>
      <c r="S89" s="278">
        <f t="shared" si="6"/>
        <v>8516</v>
      </c>
      <c r="T89" s="278">
        <f t="shared" si="7"/>
        <v>71484</v>
      </c>
      <c r="U89" s="278"/>
      <c r="V89" s="273"/>
    </row>
    <row r="90" spans="1:22" ht="24">
      <c r="A90" s="252">
        <v>84</v>
      </c>
      <c r="B90" s="253" t="s">
        <v>89</v>
      </c>
      <c r="C90" s="254"/>
      <c r="D90" s="253"/>
      <c r="E90" s="255"/>
      <c r="F90" s="284">
        <v>10000</v>
      </c>
      <c r="G90" s="257" t="s">
        <v>26</v>
      </c>
      <c r="H90" s="257" t="s">
        <v>26</v>
      </c>
      <c r="I90" s="257">
        <v>111</v>
      </c>
      <c r="J90" s="257">
        <v>37</v>
      </c>
      <c r="K90" s="257" t="s">
        <v>26</v>
      </c>
      <c r="L90" s="257">
        <v>512</v>
      </c>
      <c r="M90" s="257"/>
      <c r="N90" s="257" t="s">
        <v>26</v>
      </c>
      <c r="O90" s="257">
        <v>32</v>
      </c>
      <c r="P90" s="334">
        <v>32</v>
      </c>
      <c r="Q90" s="334">
        <v>200</v>
      </c>
      <c r="R90" s="340">
        <v>12</v>
      </c>
      <c r="S90" s="259">
        <f t="shared" si="6"/>
        <v>936</v>
      </c>
      <c r="T90" s="260">
        <f t="shared" si="7"/>
        <v>9064</v>
      </c>
      <c r="U90" s="261"/>
      <c r="V90" s="252"/>
    </row>
    <row r="91" spans="1:22" ht="24">
      <c r="A91" s="252">
        <v>85</v>
      </c>
      <c r="B91" s="253" t="s">
        <v>29</v>
      </c>
      <c r="C91" s="286"/>
      <c r="D91" s="254"/>
      <c r="E91" s="255"/>
      <c r="F91" s="284" t="s">
        <v>26</v>
      </c>
      <c r="G91" s="257">
        <v>0</v>
      </c>
      <c r="H91" s="257" t="s">
        <v>26</v>
      </c>
      <c r="I91" s="257" t="s">
        <v>26</v>
      </c>
      <c r="J91" s="257" t="s">
        <v>26</v>
      </c>
      <c r="K91" s="257" t="s">
        <v>26</v>
      </c>
      <c r="L91" s="257" t="s">
        <v>26</v>
      </c>
      <c r="M91" s="257" t="s">
        <v>26</v>
      </c>
      <c r="N91" s="257" t="s">
        <v>26</v>
      </c>
      <c r="O91" s="257" t="s">
        <v>26</v>
      </c>
      <c r="P91" s="287" t="s">
        <v>26</v>
      </c>
      <c r="Q91" s="287" t="s">
        <v>26</v>
      </c>
      <c r="R91" s="340" t="s">
        <v>26</v>
      </c>
      <c r="S91" s="259">
        <f t="shared" si="6"/>
        <v>0</v>
      </c>
      <c r="T91" s="260">
        <v>0</v>
      </c>
      <c r="U91" s="261"/>
      <c r="V91" s="252"/>
    </row>
    <row r="92" spans="1:22" ht="24">
      <c r="A92" s="252">
        <v>86</v>
      </c>
      <c r="B92" s="253" t="s">
        <v>81</v>
      </c>
      <c r="C92" s="254"/>
      <c r="D92" s="253"/>
      <c r="E92" s="255"/>
      <c r="F92" s="284">
        <v>10000</v>
      </c>
      <c r="G92" s="257" t="s">
        <v>26</v>
      </c>
      <c r="H92" s="257">
        <v>37</v>
      </c>
      <c r="I92" s="257">
        <v>221</v>
      </c>
      <c r="J92" s="257">
        <v>37</v>
      </c>
      <c r="K92" s="257">
        <v>37</v>
      </c>
      <c r="L92" s="257" t="s">
        <v>26</v>
      </c>
      <c r="M92" s="257">
        <v>64</v>
      </c>
      <c r="N92" s="257">
        <v>12608</v>
      </c>
      <c r="O92" s="257" t="s">
        <v>26</v>
      </c>
      <c r="P92" s="287">
        <v>485</v>
      </c>
      <c r="Q92" s="287">
        <v>386</v>
      </c>
      <c r="R92" s="340">
        <v>101</v>
      </c>
      <c r="S92" s="259">
        <f t="shared" si="6"/>
        <v>13976</v>
      </c>
      <c r="T92" s="260">
        <f>F92-S92</f>
        <v>-3976</v>
      </c>
      <c r="U92" s="261"/>
      <c r="V92" s="252"/>
    </row>
    <row r="93" spans="1:22" ht="24">
      <c r="A93" s="252"/>
      <c r="B93" s="253" t="s">
        <v>110</v>
      </c>
      <c r="C93" s="254"/>
      <c r="D93" s="253"/>
      <c r="E93" s="255"/>
      <c r="F93" s="284" t="s">
        <v>26</v>
      </c>
      <c r="G93" s="257" t="s">
        <v>26</v>
      </c>
      <c r="H93" s="257" t="s">
        <v>26</v>
      </c>
      <c r="I93" s="257" t="s">
        <v>26</v>
      </c>
      <c r="J93" s="257" t="s">
        <v>26</v>
      </c>
      <c r="K93" s="257" t="s">
        <v>26</v>
      </c>
      <c r="L93" s="257" t="s">
        <v>26</v>
      </c>
      <c r="M93" s="257" t="s">
        <v>26</v>
      </c>
      <c r="N93" s="257" t="s">
        <v>26</v>
      </c>
      <c r="O93" s="257" t="s">
        <v>26</v>
      </c>
      <c r="P93" s="287" t="s">
        <v>26</v>
      </c>
      <c r="Q93" s="287" t="s">
        <v>26</v>
      </c>
      <c r="R93" s="340" t="s">
        <v>26</v>
      </c>
      <c r="S93" s="259" t="s">
        <v>26</v>
      </c>
      <c r="T93" s="260" t="s">
        <v>26</v>
      </c>
      <c r="U93" s="261" t="s">
        <v>26</v>
      </c>
      <c r="V93" s="252"/>
    </row>
    <row r="94" spans="1:22" ht="24">
      <c r="A94" s="252"/>
      <c r="B94" s="253" t="s">
        <v>109</v>
      </c>
      <c r="C94" s="254"/>
      <c r="D94" s="253"/>
      <c r="E94" s="255"/>
      <c r="F94" s="284">
        <v>2000</v>
      </c>
      <c r="G94" s="257" t="s">
        <v>26</v>
      </c>
      <c r="H94" s="257" t="s">
        <v>26</v>
      </c>
      <c r="I94" s="257" t="s">
        <v>26</v>
      </c>
      <c r="J94" s="287" t="s">
        <v>26</v>
      </c>
      <c r="K94" s="287" t="s">
        <v>26</v>
      </c>
      <c r="L94" s="258" t="s">
        <v>26</v>
      </c>
      <c r="M94" s="258" t="s">
        <v>26</v>
      </c>
      <c r="N94" s="258" t="s">
        <v>26</v>
      </c>
      <c r="O94" s="258" t="s">
        <v>26</v>
      </c>
      <c r="P94" s="287" t="s">
        <v>26</v>
      </c>
      <c r="Q94" s="287" t="s">
        <v>26</v>
      </c>
      <c r="R94" s="258" t="s">
        <v>26</v>
      </c>
      <c r="S94" s="259"/>
      <c r="T94" s="260">
        <f>F94-S94</f>
        <v>2000</v>
      </c>
      <c r="U94" s="261"/>
      <c r="V94" s="252"/>
    </row>
    <row r="95" spans="1:22" ht="24">
      <c r="A95" s="252">
        <v>87</v>
      </c>
      <c r="B95" s="253" t="s">
        <v>60</v>
      </c>
      <c r="C95" s="254"/>
      <c r="D95" s="253"/>
      <c r="E95" s="255"/>
      <c r="F95" s="284" t="s">
        <v>26</v>
      </c>
      <c r="G95" s="288" t="s">
        <v>26</v>
      </c>
      <c r="H95" s="288" t="s">
        <v>26</v>
      </c>
      <c r="I95" s="257" t="s">
        <v>26</v>
      </c>
      <c r="J95" s="287" t="s">
        <v>26</v>
      </c>
      <c r="K95" s="287" t="s">
        <v>26</v>
      </c>
      <c r="L95" s="287" t="s">
        <v>26</v>
      </c>
      <c r="M95" s="258" t="s">
        <v>26</v>
      </c>
      <c r="N95" s="258" t="s">
        <v>26</v>
      </c>
      <c r="O95" s="258" t="s">
        <v>26</v>
      </c>
      <c r="P95" s="287" t="s">
        <v>26</v>
      </c>
      <c r="Q95" s="287" t="s">
        <v>26</v>
      </c>
      <c r="R95" s="258" t="s">
        <v>26</v>
      </c>
      <c r="S95" s="259">
        <f>SUM(G95:R95)</f>
        <v>0</v>
      </c>
      <c r="T95" s="260">
        <v>0</v>
      </c>
      <c r="U95" s="261"/>
      <c r="V95" s="252"/>
    </row>
    <row r="96" spans="2:22" ht="24.75" thickBot="1">
      <c r="B96" s="247"/>
      <c r="C96" s="247"/>
      <c r="D96" s="247"/>
      <c r="E96" s="247"/>
      <c r="F96" s="289">
        <f aca="true" t="shared" si="8" ref="F96:O96">SUM(F6:F95)</f>
        <v>9223500</v>
      </c>
      <c r="G96" s="290">
        <f t="shared" si="8"/>
        <v>59488</v>
      </c>
      <c r="H96" s="290">
        <f t="shared" si="8"/>
        <v>48748</v>
      </c>
      <c r="I96" s="290">
        <f t="shared" si="8"/>
        <v>65161</v>
      </c>
      <c r="J96" s="291">
        <f t="shared" si="8"/>
        <v>60119</v>
      </c>
      <c r="K96" s="290">
        <f t="shared" si="8"/>
        <v>68257</v>
      </c>
      <c r="L96" s="290">
        <f t="shared" si="8"/>
        <v>79454</v>
      </c>
      <c r="M96" s="290">
        <f t="shared" si="8"/>
        <v>50454</v>
      </c>
      <c r="N96" s="290">
        <f t="shared" si="8"/>
        <v>68743</v>
      </c>
      <c r="O96" s="290">
        <f t="shared" si="8"/>
        <v>108278</v>
      </c>
      <c r="P96" s="290">
        <f>SUM(P6:P95)</f>
        <v>124541</v>
      </c>
      <c r="Q96" s="290">
        <f>SUM(Q6:Q95)</f>
        <v>65489</v>
      </c>
      <c r="R96" s="290">
        <f>SUM(R6:R95)</f>
        <v>94951</v>
      </c>
      <c r="S96" s="292">
        <f>SUM(G96:R96)</f>
        <v>893683</v>
      </c>
      <c r="T96" s="293">
        <f>F96-S96</f>
        <v>8329817</v>
      </c>
      <c r="U96" s="261">
        <f>SUM(U6:U95)</f>
        <v>1992</v>
      </c>
      <c r="V96" s="252"/>
    </row>
    <row r="97" ht="24.75" thickTop="1"/>
  </sheetData>
  <sheetProtection/>
  <mergeCells count="6">
    <mergeCell ref="S4:T4"/>
    <mergeCell ref="G4:R4"/>
    <mergeCell ref="A4:A5"/>
    <mergeCell ref="A1:T2"/>
    <mergeCell ref="V4:V5"/>
    <mergeCell ref="B4:E5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Q100"/>
  <sheetViews>
    <sheetView zoomScale="80" zoomScaleNormal="80" zoomScalePageLayoutView="0" workbookViewId="0" topLeftCell="A1">
      <selection activeCell="A1" sqref="A1:S2"/>
    </sheetView>
  </sheetViews>
  <sheetFormatPr defaultColWidth="13.421875" defaultRowHeight="21.75"/>
  <cols>
    <col min="1" max="1" width="6.140625" style="1" customWidth="1"/>
    <col min="2" max="4" width="13.421875" style="1" customWidth="1"/>
    <col min="5" max="5" width="9.57421875" style="1" customWidth="1"/>
    <col min="6" max="6" width="9.00390625" style="1" customWidth="1"/>
    <col min="7" max="7" width="11.421875" style="1" customWidth="1"/>
    <col min="8" max="8" width="9.7109375" style="1" customWidth="1"/>
    <col min="9" max="9" width="11.421875" style="1" customWidth="1"/>
    <col min="10" max="10" width="9.8515625" style="1" customWidth="1"/>
    <col min="11" max="11" width="10.7109375" style="1" customWidth="1"/>
    <col min="12" max="12" width="9.8515625" style="1" customWidth="1"/>
    <col min="13" max="13" width="10.57421875" style="1" customWidth="1"/>
    <col min="14" max="14" width="9.7109375" style="1" customWidth="1"/>
    <col min="15" max="15" width="10.421875" style="1" customWidth="1"/>
    <col min="16" max="17" width="9.7109375" style="1" customWidth="1"/>
    <col min="18" max="18" width="9.421875" style="1" customWidth="1"/>
    <col min="19" max="19" width="9.8515625" style="23" customWidth="1"/>
    <col min="20" max="20" width="10.421875" style="23" customWidth="1"/>
    <col min="21" max="21" width="12.140625" style="1" customWidth="1"/>
    <col min="22" max="23" width="12.28125" style="1" customWidth="1"/>
    <col min="24" max="16384" width="13.421875" style="1" customWidth="1"/>
  </cols>
  <sheetData>
    <row r="1" spans="1:20" ht="25.5" customHeight="1">
      <c r="A1" s="390" t="s">
        <v>134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189"/>
    </row>
    <row r="2" spans="1:20" ht="23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189"/>
    </row>
    <row r="3" spans="2:5" ht="8.25" customHeight="1">
      <c r="B3" s="190"/>
      <c r="C3" s="190"/>
      <c r="D3" s="190"/>
      <c r="E3" s="191"/>
    </row>
    <row r="4" spans="1:23" ht="25.5" customHeight="1">
      <c r="A4" s="367" t="s">
        <v>105</v>
      </c>
      <c r="B4" s="391" t="s">
        <v>91</v>
      </c>
      <c r="C4" s="391"/>
      <c r="D4" s="391"/>
      <c r="E4" s="387" t="s">
        <v>142</v>
      </c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240" t="s">
        <v>120</v>
      </c>
      <c r="V4" s="192" t="s">
        <v>119</v>
      </c>
      <c r="W4" s="375" t="s">
        <v>106</v>
      </c>
    </row>
    <row r="5" spans="1:23" ht="23.25" customHeight="1">
      <c r="A5" s="367"/>
      <c r="B5" s="393"/>
      <c r="C5" s="393"/>
      <c r="D5" s="393"/>
      <c r="E5" s="193" t="s">
        <v>129</v>
      </c>
      <c r="F5" s="194" t="s">
        <v>121</v>
      </c>
      <c r="G5" s="195" t="s">
        <v>128</v>
      </c>
      <c r="H5" s="195" t="s">
        <v>121</v>
      </c>
      <c r="I5" s="196" t="s">
        <v>122</v>
      </c>
      <c r="J5" s="197" t="s">
        <v>121</v>
      </c>
      <c r="K5" s="198" t="s">
        <v>123</v>
      </c>
      <c r="L5" s="199" t="s">
        <v>121</v>
      </c>
      <c r="M5" s="200" t="s">
        <v>124</v>
      </c>
      <c r="N5" s="200" t="s">
        <v>121</v>
      </c>
      <c r="O5" s="201" t="s">
        <v>125</v>
      </c>
      <c r="P5" s="201" t="s">
        <v>121</v>
      </c>
      <c r="Q5" s="202" t="s">
        <v>126</v>
      </c>
      <c r="R5" s="202" t="s">
        <v>121</v>
      </c>
      <c r="S5" s="203" t="s">
        <v>127</v>
      </c>
      <c r="T5" s="203" t="s">
        <v>121</v>
      </c>
      <c r="U5" s="204" t="s">
        <v>118</v>
      </c>
      <c r="V5" s="205" t="s">
        <v>118</v>
      </c>
      <c r="W5" s="376"/>
    </row>
    <row r="6" spans="1:23" ht="18.75">
      <c r="A6" s="4">
        <v>1</v>
      </c>
      <c r="B6" s="5" t="s">
        <v>1</v>
      </c>
      <c r="C6" s="6"/>
      <c r="D6" s="5"/>
      <c r="E6" s="206">
        <v>2</v>
      </c>
      <c r="F6" s="206">
        <v>149</v>
      </c>
      <c r="G6" s="207"/>
      <c r="H6" s="207"/>
      <c r="I6" s="208"/>
      <c r="J6" s="209"/>
      <c r="K6" s="210">
        <v>1</v>
      </c>
      <c r="L6" s="100">
        <v>18</v>
      </c>
      <c r="M6" s="24"/>
      <c r="N6" s="24"/>
      <c r="O6" s="101"/>
      <c r="P6" s="101"/>
      <c r="Q6" s="25"/>
      <c r="R6" s="25"/>
      <c r="S6" s="102"/>
      <c r="T6" s="102"/>
      <c r="U6" s="87">
        <f>F6+H6+J6+L6+N6+P6+R6+T6</f>
        <v>167</v>
      </c>
      <c r="V6" s="87"/>
      <c r="W6" s="103"/>
    </row>
    <row r="7" spans="1:23" ht="18.75">
      <c r="A7" s="4">
        <v>2</v>
      </c>
      <c r="B7" s="5" t="s">
        <v>0</v>
      </c>
      <c r="C7" s="6"/>
      <c r="D7" s="5"/>
      <c r="E7" s="206">
        <v>4</v>
      </c>
      <c r="F7" s="206">
        <v>233</v>
      </c>
      <c r="G7" s="207"/>
      <c r="H7" s="207"/>
      <c r="I7" s="208"/>
      <c r="J7" s="209"/>
      <c r="K7" s="210"/>
      <c r="L7" s="100"/>
      <c r="M7" s="24"/>
      <c r="N7" s="24"/>
      <c r="O7" s="101"/>
      <c r="P7" s="101"/>
      <c r="Q7" s="25"/>
      <c r="R7" s="25"/>
      <c r="S7" s="102"/>
      <c r="T7" s="102"/>
      <c r="U7" s="87">
        <f aca="true" t="shared" si="0" ref="U7:U69">F7+H7+J7+L7+N7+P7+R7+T7</f>
        <v>233</v>
      </c>
      <c r="V7" s="87"/>
      <c r="W7" s="103"/>
    </row>
    <row r="8" spans="1:23" ht="18.75">
      <c r="A8" s="4">
        <v>3</v>
      </c>
      <c r="B8" s="5" t="s">
        <v>2</v>
      </c>
      <c r="C8" s="6"/>
      <c r="D8" s="5"/>
      <c r="E8" s="206"/>
      <c r="F8" s="206"/>
      <c r="G8" s="207"/>
      <c r="H8" s="207"/>
      <c r="I8" s="208"/>
      <c r="J8" s="208"/>
      <c r="K8" s="210"/>
      <c r="L8" s="100"/>
      <c r="M8" s="24"/>
      <c r="N8" s="24"/>
      <c r="O8" s="101"/>
      <c r="P8" s="101"/>
      <c r="Q8" s="25"/>
      <c r="R8" s="25"/>
      <c r="S8" s="102"/>
      <c r="T8" s="102"/>
      <c r="U8" s="87">
        <f t="shared" si="0"/>
        <v>0</v>
      </c>
      <c r="V8" s="87"/>
      <c r="W8" s="103"/>
    </row>
    <row r="9" spans="1:23" ht="18.75">
      <c r="A9" s="4">
        <v>4</v>
      </c>
      <c r="B9" s="5" t="s">
        <v>22</v>
      </c>
      <c r="C9" s="6"/>
      <c r="D9" s="5"/>
      <c r="E9" s="206">
        <v>39</v>
      </c>
      <c r="F9" s="206">
        <v>1433</v>
      </c>
      <c r="G9" s="207"/>
      <c r="H9" s="207"/>
      <c r="I9" s="208"/>
      <c r="J9" s="208"/>
      <c r="K9" s="210"/>
      <c r="L9" s="100"/>
      <c r="M9" s="24"/>
      <c r="N9" s="24"/>
      <c r="O9" s="101"/>
      <c r="P9" s="101"/>
      <c r="Q9" s="25"/>
      <c r="R9" s="25"/>
      <c r="S9" s="102"/>
      <c r="T9" s="102"/>
      <c r="U9" s="87">
        <f t="shared" si="0"/>
        <v>1433</v>
      </c>
      <c r="V9" s="87"/>
      <c r="W9" s="103"/>
    </row>
    <row r="10" spans="1:23" ht="18.75">
      <c r="A10" s="4">
        <v>5</v>
      </c>
      <c r="B10" s="5" t="s">
        <v>62</v>
      </c>
      <c r="C10" s="6"/>
      <c r="D10" s="5"/>
      <c r="E10" s="206">
        <v>1</v>
      </c>
      <c r="F10" s="206">
        <v>32</v>
      </c>
      <c r="G10" s="207"/>
      <c r="H10" s="207"/>
      <c r="I10" s="208"/>
      <c r="J10" s="208"/>
      <c r="K10" s="210"/>
      <c r="L10" s="100"/>
      <c r="M10" s="24"/>
      <c r="N10" s="24"/>
      <c r="O10" s="101"/>
      <c r="P10" s="101"/>
      <c r="Q10" s="25"/>
      <c r="R10" s="25"/>
      <c r="S10" s="102"/>
      <c r="T10" s="102"/>
      <c r="U10" s="87">
        <f t="shared" si="0"/>
        <v>32</v>
      </c>
      <c r="V10" s="87"/>
      <c r="W10" s="103"/>
    </row>
    <row r="11" spans="1:23" ht="18.75">
      <c r="A11" s="4">
        <v>6</v>
      </c>
      <c r="B11" s="5" t="s">
        <v>3</v>
      </c>
      <c r="C11" s="6"/>
      <c r="D11" s="5"/>
      <c r="E11" s="206">
        <v>23</v>
      </c>
      <c r="F11" s="206">
        <v>736</v>
      </c>
      <c r="G11" s="207"/>
      <c r="H11" s="207"/>
      <c r="I11" s="208"/>
      <c r="J11" s="208"/>
      <c r="K11" s="210"/>
      <c r="L11" s="100"/>
      <c r="M11" s="24"/>
      <c r="N11" s="24"/>
      <c r="O11" s="101"/>
      <c r="P11" s="101"/>
      <c r="Q11" s="25"/>
      <c r="R11" s="25"/>
      <c r="S11" s="102"/>
      <c r="T11" s="102"/>
      <c r="U11" s="87">
        <f t="shared" si="0"/>
        <v>736</v>
      </c>
      <c r="V11" s="87"/>
      <c r="W11" s="103"/>
    </row>
    <row r="12" spans="1:23" ht="18.75">
      <c r="A12" s="4">
        <v>7</v>
      </c>
      <c r="B12" s="5" t="s">
        <v>4</v>
      </c>
      <c r="C12" s="6"/>
      <c r="D12" s="5"/>
      <c r="E12" s="206"/>
      <c r="F12" s="206"/>
      <c r="G12" s="207"/>
      <c r="H12" s="207"/>
      <c r="I12" s="208"/>
      <c r="J12" s="208"/>
      <c r="K12" s="210"/>
      <c r="L12" s="100"/>
      <c r="M12" s="24"/>
      <c r="N12" s="24"/>
      <c r="O12" s="101"/>
      <c r="P12" s="101"/>
      <c r="Q12" s="25"/>
      <c r="R12" s="25"/>
      <c r="S12" s="102"/>
      <c r="T12" s="102"/>
      <c r="U12" s="87">
        <f t="shared" si="0"/>
        <v>0</v>
      </c>
      <c r="V12" s="87"/>
      <c r="W12" s="103"/>
    </row>
    <row r="13" spans="1:23" ht="18.75">
      <c r="A13" s="4">
        <v>8</v>
      </c>
      <c r="B13" s="5" t="s">
        <v>5</v>
      </c>
      <c r="C13" s="6"/>
      <c r="D13" s="5"/>
      <c r="E13" s="206"/>
      <c r="F13" s="206"/>
      <c r="G13" s="207"/>
      <c r="H13" s="207"/>
      <c r="I13" s="208"/>
      <c r="J13" s="208"/>
      <c r="K13" s="210"/>
      <c r="L13" s="100"/>
      <c r="M13" s="24"/>
      <c r="N13" s="24"/>
      <c r="O13" s="101"/>
      <c r="P13" s="101"/>
      <c r="Q13" s="25"/>
      <c r="R13" s="25"/>
      <c r="S13" s="102"/>
      <c r="T13" s="102"/>
      <c r="U13" s="87">
        <f t="shared" si="0"/>
        <v>0</v>
      </c>
      <c r="V13" s="87"/>
      <c r="W13" s="103"/>
    </row>
    <row r="14" spans="1:23" ht="18.75">
      <c r="A14" s="4">
        <v>9</v>
      </c>
      <c r="B14" s="5" t="s">
        <v>35</v>
      </c>
      <c r="C14" s="6"/>
      <c r="D14" s="5"/>
      <c r="E14" s="206">
        <v>1</v>
      </c>
      <c r="F14" s="206">
        <v>37</v>
      </c>
      <c r="G14" s="207"/>
      <c r="H14" s="207"/>
      <c r="I14" s="208"/>
      <c r="J14" s="208"/>
      <c r="K14" s="210">
        <v>17</v>
      </c>
      <c r="L14" s="100">
        <v>288</v>
      </c>
      <c r="M14" s="24"/>
      <c r="N14" s="24"/>
      <c r="O14" s="101"/>
      <c r="P14" s="101"/>
      <c r="Q14" s="25"/>
      <c r="R14" s="25"/>
      <c r="S14" s="102">
        <v>1</v>
      </c>
      <c r="T14" s="102">
        <v>3</v>
      </c>
      <c r="U14" s="87">
        <f t="shared" si="0"/>
        <v>328</v>
      </c>
      <c r="V14" s="87"/>
      <c r="W14" s="103"/>
    </row>
    <row r="15" spans="1:23" ht="18.75">
      <c r="A15" s="4">
        <v>10</v>
      </c>
      <c r="B15" s="5" t="s">
        <v>34</v>
      </c>
      <c r="C15" s="6"/>
      <c r="D15" s="5"/>
      <c r="E15" s="206">
        <v>17</v>
      </c>
      <c r="F15" s="206">
        <v>704</v>
      </c>
      <c r="G15" s="207"/>
      <c r="H15" s="207"/>
      <c r="I15" s="208"/>
      <c r="J15" s="208"/>
      <c r="K15" s="210">
        <v>14</v>
      </c>
      <c r="L15" s="100">
        <v>416</v>
      </c>
      <c r="M15" s="24"/>
      <c r="N15" s="24"/>
      <c r="O15" s="101"/>
      <c r="P15" s="101"/>
      <c r="Q15" s="25"/>
      <c r="R15" s="25"/>
      <c r="S15" s="102"/>
      <c r="T15" s="102"/>
      <c r="U15" s="87">
        <f t="shared" si="0"/>
        <v>1120</v>
      </c>
      <c r="V15" s="87"/>
      <c r="W15" s="103"/>
    </row>
    <row r="16" spans="1:23" ht="18.75">
      <c r="A16" s="4">
        <v>12</v>
      </c>
      <c r="B16" s="5" t="s">
        <v>108</v>
      </c>
      <c r="C16" s="6"/>
      <c r="D16" s="5"/>
      <c r="E16" s="211">
        <v>16</v>
      </c>
      <c r="F16" s="206">
        <v>557</v>
      </c>
      <c r="G16" s="207"/>
      <c r="H16" s="207"/>
      <c r="I16" s="208"/>
      <c r="J16" s="208"/>
      <c r="K16" s="210"/>
      <c r="L16" s="100"/>
      <c r="M16" s="24"/>
      <c r="N16" s="24"/>
      <c r="O16" s="101"/>
      <c r="P16" s="101"/>
      <c r="Q16" s="25"/>
      <c r="R16" s="25"/>
      <c r="S16" s="102"/>
      <c r="T16" s="102"/>
      <c r="U16" s="87">
        <f t="shared" si="0"/>
        <v>557</v>
      </c>
      <c r="V16" s="87"/>
      <c r="W16" s="103"/>
    </row>
    <row r="17" spans="1:23" ht="18.75">
      <c r="A17" s="4">
        <v>13</v>
      </c>
      <c r="B17" s="5" t="s">
        <v>20</v>
      </c>
      <c r="C17" s="6"/>
      <c r="D17" s="5"/>
      <c r="E17" s="211">
        <v>28</v>
      </c>
      <c r="F17" s="206">
        <v>1341</v>
      </c>
      <c r="G17" s="207"/>
      <c r="H17" s="207"/>
      <c r="I17" s="208"/>
      <c r="J17" s="208"/>
      <c r="K17" s="210">
        <v>3</v>
      </c>
      <c r="L17" s="100">
        <v>50</v>
      </c>
      <c r="M17" s="24"/>
      <c r="N17" s="24"/>
      <c r="O17" s="101"/>
      <c r="P17" s="101"/>
      <c r="Q17" s="25"/>
      <c r="R17" s="25"/>
      <c r="S17" s="102">
        <v>1</v>
      </c>
      <c r="T17" s="102">
        <v>3</v>
      </c>
      <c r="U17" s="87">
        <f t="shared" si="0"/>
        <v>1394</v>
      </c>
      <c r="V17" s="87"/>
      <c r="W17" s="103"/>
    </row>
    <row r="18" spans="1:23" ht="18.75">
      <c r="A18" s="4">
        <v>14</v>
      </c>
      <c r="B18" s="5" t="s">
        <v>6</v>
      </c>
      <c r="C18" s="6"/>
      <c r="D18" s="5"/>
      <c r="E18" s="206">
        <v>5</v>
      </c>
      <c r="F18" s="206">
        <v>265</v>
      </c>
      <c r="G18" s="207"/>
      <c r="H18" s="207"/>
      <c r="I18" s="208"/>
      <c r="J18" s="208"/>
      <c r="K18" s="210"/>
      <c r="L18" s="100"/>
      <c r="M18" s="24"/>
      <c r="N18" s="24"/>
      <c r="O18" s="101"/>
      <c r="P18" s="101"/>
      <c r="Q18" s="25"/>
      <c r="R18" s="25"/>
      <c r="S18" s="102"/>
      <c r="T18" s="102"/>
      <c r="U18" s="87">
        <f t="shared" si="0"/>
        <v>265</v>
      </c>
      <c r="V18" s="87"/>
      <c r="W18" s="103"/>
    </row>
    <row r="19" spans="1:23" ht="18.75">
      <c r="A19" s="4">
        <v>15</v>
      </c>
      <c r="B19" s="5" t="s">
        <v>19</v>
      </c>
      <c r="C19" s="6"/>
      <c r="D19" s="5"/>
      <c r="E19" s="206">
        <v>211</v>
      </c>
      <c r="F19" s="206">
        <v>7887</v>
      </c>
      <c r="G19" s="207"/>
      <c r="H19" s="207"/>
      <c r="I19" s="208"/>
      <c r="J19" s="208"/>
      <c r="K19" s="210">
        <v>1</v>
      </c>
      <c r="L19" s="100">
        <v>28</v>
      </c>
      <c r="M19" s="24"/>
      <c r="N19" s="24"/>
      <c r="O19" s="101"/>
      <c r="P19" s="101"/>
      <c r="Q19" s="25"/>
      <c r="R19" s="25"/>
      <c r="S19" s="102"/>
      <c r="T19" s="102"/>
      <c r="U19" s="87">
        <f t="shared" si="0"/>
        <v>7915</v>
      </c>
      <c r="V19" s="87"/>
      <c r="W19" s="103"/>
    </row>
    <row r="20" spans="1:23" ht="18.75">
      <c r="A20" s="4">
        <v>16</v>
      </c>
      <c r="B20" s="5" t="s">
        <v>7</v>
      </c>
      <c r="C20" s="6"/>
      <c r="D20" s="5"/>
      <c r="E20" s="206"/>
      <c r="F20" s="206"/>
      <c r="G20" s="207"/>
      <c r="H20" s="207"/>
      <c r="I20" s="208"/>
      <c r="J20" s="208"/>
      <c r="K20" s="210"/>
      <c r="L20" s="100"/>
      <c r="M20" s="24"/>
      <c r="N20" s="24"/>
      <c r="O20" s="101"/>
      <c r="P20" s="101"/>
      <c r="Q20" s="25"/>
      <c r="R20" s="25"/>
      <c r="S20" s="102"/>
      <c r="T20" s="102"/>
      <c r="U20" s="87">
        <f t="shared" si="0"/>
        <v>0</v>
      </c>
      <c r="V20" s="87"/>
      <c r="W20" s="103"/>
    </row>
    <row r="21" spans="1:23" ht="18.75">
      <c r="A21" s="4">
        <v>17</v>
      </c>
      <c r="B21" s="5" t="s">
        <v>67</v>
      </c>
      <c r="C21" s="6"/>
      <c r="D21" s="5"/>
      <c r="E21" s="206"/>
      <c r="F21" s="206"/>
      <c r="G21" s="207"/>
      <c r="H21" s="207"/>
      <c r="I21" s="208"/>
      <c r="J21" s="208"/>
      <c r="K21" s="210"/>
      <c r="L21" s="100"/>
      <c r="M21" s="24"/>
      <c r="N21" s="24"/>
      <c r="O21" s="101"/>
      <c r="P21" s="101"/>
      <c r="Q21" s="25"/>
      <c r="R21" s="25"/>
      <c r="S21" s="102"/>
      <c r="T21" s="102"/>
      <c r="U21" s="87">
        <f t="shared" si="0"/>
        <v>0</v>
      </c>
      <c r="V21" s="87"/>
      <c r="W21" s="103"/>
    </row>
    <row r="22" spans="1:23" ht="18.75">
      <c r="A22" s="4">
        <v>18</v>
      </c>
      <c r="B22" s="5" t="s">
        <v>68</v>
      </c>
      <c r="C22" s="6"/>
      <c r="D22" s="5"/>
      <c r="E22" s="206"/>
      <c r="F22" s="206"/>
      <c r="G22" s="212"/>
      <c r="H22" s="212"/>
      <c r="I22" s="208"/>
      <c r="J22" s="208"/>
      <c r="K22" s="213"/>
      <c r="L22" s="100"/>
      <c r="M22" s="24"/>
      <c r="N22" s="24"/>
      <c r="O22" s="101"/>
      <c r="P22" s="101"/>
      <c r="Q22" s="25"/>
      <c r="R22" s="25"/>
      <c r="S22" s="102"/>
      <c r="T22" s="102"/>
      <c r="U22" s="87">
        <f t="shared" si="0"/>
        <v>0</v>
      </c>
      <c r="V22" s="87"/>
      <c r="W22" s="103"/>
    </row>
    <row r="23" spans="1:23" ht="18.75">
      <c r="A23" s="4"/>
      <c r="B23" s="5" t="s">
        <v>31</v>
      </c>
      <c r="C23" s="6"/>
      <c r="D23" s="5"/>
      <c r="E23" s="206"/>
      <c r="F23" s="206"/>
      <c r="G23" s="207"/>
      <c r="H23" s="207"/>
      <c r="I23" s="208"/>
      <c r="J23" s="208"/>
      <c r="K23" s="210"/>
      <c r="L23" s="100"/>
      <c r="M23" s="24"/>
      <c r="N23" s="24"/>
      <c r="O23" s="101"/>
      <c r="P23" s="101"/>
      <c r="Q23" s="25"/>
      <c r="R23" s="25"/>
      <c r="S23" s="102"/>
      <c r="T23" s="102"/>
      <c r="U23" s="87">
        <f t="shared" si="0"/>
        <v>0</v>
      </c>
      <c r="V23" s="87"/>
      <c r="W23" s="103"/>
    </row>
    <row r="24" spans="1:23" ht="18.75">
      <c r="A24" s="4">
        <v>19</v>
      </c>
      <c r="B24" s="5" t="s">
        <v>69</v>
      </c>
      <c r="C24" s="6"/>
      <c r="D24" s="5"/>
      <c r="E24" s="206"/>
      <c r="F24" s="206"/>
      <c r="G24" s="207"/>
      <c r="H24" s="207"/>
      <c r="I24" s="208"/>
      <c r="J24" s="208"/>
      <c r="K24" s="210"/>
      <c r="L24" s="100"/>
      <c r="M24" s="24"/>
      <c r="N24" s="24"/>
      <c r="O24" s="101"/>
      <c r="P24" s="101"/>
      <c r="Q24" s="25"/>
      <c r="R24" s="25"/>
      <c r="S24" s="102"/>
      <c r="T24" s="102"/>
      <c r="U24" s="87">
        <f t="shared" si="0"/>
        <v>0</v>
      </c>
      <c r="V24" s="87"/>
      <c r="W24" s="103"/>
    </row>
    <row r="25" spans="1:23" ht="18.75">
      <c r="A25" s="4">
        <v>20</v>
      </c>
      <c r="B25" s="5" t="s">
        <v>70</v>
      </c>
      <c r="C25" s="6"/>
      <c r="D25" s="5"/>
      <c r="E25" s="206"/>
      <c r="F25" s="206"/>
      <c r="G25" s="207"/>
      <c r="H25" s="207"/>
      <c r="I25" s="208"/>
      <c r="J25" s="208"/>
      <c r="K25" s="210"/>
      <c r="L25" s="100"/>
      <c r="M25" s="24"/>
      <c r="N25" s="24"/>
      <c r="O25" s="101"/>
      <c r="P25" s="101"/>
      <c r="Q25" s="25"/>
      <c r="R25" s="25"/>
      <c r="S25" s="102"/>
      <c r="T25" s="102"/>
      <c r="U25" s="87">
        <f t="shared" si="0"/>
        <v>0</v>
      </c>
      <c r="V25" s="87"/>
      <c r="W25" s="103"/>
    </row>
    <row r="26" spans="1:23" ht="18.75">
      <c r="A26" s="4">
        <v>21</v>
      </c>
      <c r="B26" s="5" t="s">
        <v>71</v>
      </c>
      <c r="C26" s="6"/>
      <c r="D26" s="5"/>
      <c r="E26" s="206"/>
      <c r="F26" s="206"/>
      <c r="G26" s="207"/>
      <c r="H26" s="207"/>
      <c r="I26" s="208"/>
      <c r="J26" s="208"/>
      <c r="K26" s="210"/>
      <c r="L26" s="100"/>
      <c r="M26" s="24"/>
      <c r="N26" s="24"/>
      <c r="O26" s="101"/>
      <c r="P26" s="101"/>
      <c r="Q26" s="25"/>
      <c r="R26" s="25"/>
      <c r="S26" s="102"/>
      <c r="T26" s="102"/>
      <c r="U26" s="87">
        <f t="shared" si="0"/>
        <v>0</v>
      </c>
      <c r="V26" s="87"/>
      <c r="W26" s="103"/>
    </row>
    <row r="27" spans="1:23" ht="18.75">
      <c r="A27" s="4"/>
      <c r="B27" s="5" t="s">
        <v>72</v>
      </c>
      <c r="C27" s="6"/>
      <c r="D27" s="5"/>
      <c r="E27" s="211"/>
      <c r="F27" s="211"/>
      <c r="G27" s="212"/>
      <c r="H27" s="212"/>
      <c r="I27" s="208"/>
      <c r="J27" s="208"/>
      <c r="K27" s="213"/>
      <c r="L27" s="100"/>
      <c r="M27" s="24"/>
      <c r="N27" s="24"/>
      <c r="O27" s="101"/>
      <c r="P27" s="101"/>
      <c r="Q27" s="25"/>
      <c r="R27" s="25"/>
      <c r="S27" s="102"/>
      <c r="T27" s="102"/>
      <c r="U27" s="87">
        <f t="shared" si="0"/>
        <v>0</v>
      </c>
      <c r="V27" s="87"/>
      <c r="W27" s="103"/>
    </row>
    <row r="28" spans="1:23" ht="18.75">
      <c r="A28" s="4">
        <v>22</v>
      </c>
      <c r="B28" s="5" t="s">
        <v>28</v>
      </c>
      <c r="C28" s="6"/>
      <c r="D28" s="5"/>
      <c r="E28" s="206">
        <v>1</v>
      </c>
      <c r="F28" s="206">
        <v>37</v>
      </c>
      <c r="G28" s="207"/>
      <c r="H28" s="207"/>
      <c r="I28" s="208"/>
      <c r="J28" s="208"/>
      <c r="K28" s="210">
        <v>19</v>
      </c>
      <c r="L28" s="100">
        <v>412</v>
      </c>
      <c r="M28" s="24"/>
      <c r="N28" s="24"/>
      <c r="O28" s="101"/>
      <c r="P28" s="101"/>
      <c r="Q28" s="25"/>
      <c r="R28" s="25"/>
      <c r="S28" s="102"/>
      <c r="T28" s="102"/>
      <c r="U28" s="87">
        <f t="shared" si="0"/>
        <v>449</v>
      </c>
      <c r="V28" s="87"/>
      <c r="W28" s="103"/>
    </row>
    <row r="29" spans="1:23" ht="18.75">
      <c r="A29" s="4">
        <v>23</v>
      </c>
      <c r="B29" s="5" t="s">
        <v>8</v>
      </c>
      <c r="C29" s="6"/>
      <c r="D29" s="5"/>
      <c r="E29" s="206">
        <v>2</v>
      </c>
      <c r="F29" s="211">
        <v>69</v>
      </c>
      <c r="G29" s="212"/>
      <c r="H29" s="212"/>
      <c r="I29" s="208"/>
      <c r="J29" s="208"/>
      <c r="K29" s="210">
        <v>1</v>
      </c>
      <c r="L29" s="100">
        <v>16</v>
      </c>
      <c r="M29" s="24"/>
      <c r="N29" s="24"/>
      <c r="O29" s="101"/>
      <c r="P29" s="101"/>
      <c r="Q29" s="25"/>
      <c r="R29" s="25"/>
      <c r="S29" s="102">
        <v>218</v>
      </c>
      <c r="T29" s="102">
        <v>1962</v>
      </c>
      <c r="U29" s="87">
        <f t="shared" si="0"/>
        <v>2047</v>
      </c>
      <c r="V29" s="87"/>
      <c r="W29" s="103"/>
    </row>
    <row r="30" spans="1:23" ht="18.75">
      <c r="A30" s="4">
        <v>24</v>
      </c>
      <c r="B30" s="5" t="s">
        <v>51</v>
      </c>
      <c r="C30" s="6"/>
      <c r="D30" s="5"/>
      <c r="E30" s="206">
        <v>1</v>
      </c>
      <c r="F30" s="206">
        <v>67</v>
      </c>
      <c r="G30" s="207"/>
      <c r="H30" s="207"/>
      <c r="I30" s="208"/>
      <c r="J30" s="208"/>
      <c r="K30" s="210"/>
      <c r="L30" s="100"/>
      <c r="M30" s="24"/>
      <c r="N30" s="24"/>
      <c r="O30" s="101"/>
      <c r="P30" s="101"/>
      <c r="Q30" s="25"/>
      <c r="R30" s="25"/>
      <c r="S30" s="102"/>
      <c r="T30" s="102"/>
      <c r="U30" s="87">
        <f t="shared" si="0"/>
        <v>67</v>
      </c>
      <c r="V30" s="87"/>
      <c r="W30" s="103"/>
    </row>
    <row r="31" spans="1:23" ht="18.75">
      <c r="A31" s="4">
        <v>25</v>
      </c>
      <c r="B31" s="5" t="s">
        <v>52</v>
      </c>
      <c r="C31" s="6"/>
      <c r="D31" s="5"/>
      <c r="E31" s="206"/>
      <c r="F31" s="206"/>
      <c r="G31" s="207"/>
      <c r="H31" s="207"/>
      <c r="I31" s="208"/>
      <c r="J31" s="208"/>
      <c r="K31" s="210"/>
      <c r="L31" s="100"/>
      <c r="M31" s="24"/>
      <c r="N31" s="24"/>
      <c r="O31" s="101"/>
      <c r="P31" s="101"/>
      <c r="Q31" s="25"/>
      <c r="R31" s="25"/>
      <c r="S31" s="102"/>
      <c r="T31" s="102"/>
      <c r="U31" s="87">
        <f t="shared" si="0"/>
        <v>0</v>
      </c>
      <c r="V31" s="87"/>
      <c r="W31" s="103"/>
    </row>
    <row r="32" spans="1:23" ht="18.75">
      <c r="A32" s="4">
        <v>26</v>
      </c>
      <c r="B32" s="5" t="s">
        <v>65</v>
      </c>
      <c r="C32" s="6"/>
      <c r="D32" s="5"/>
      <c r="E32" s="206"/>
      <c r="F32" s="206"/>
      <c r="G32" s="207"/>
      <c r="H32" s="207"/>
      <c r="I32" s="208"/>
      <c r="J32" s="208"/>
      <c r="K32" s="210"/>
      <c r="L32" s="100"/>
      <c r="M32" s="24"/>
      <c r="N32" s="24"/>
      <c r="O32" s="101"/>
      <c r="P32" s="101"/>
      <c r="Q32" s="25"/>
      <c r="R32" s="25"/>
      <c r="S32" s="102"/>
      <c r="T32" s="102"/>
      <c r="U32" s="87">
        <f t="shared" si="0"/>
        <v>0</v>
      </c>
      <c r="V32" s="87"/>
      <c r="W32" s="103"/>
    </row>
    <row r="33" spans="1:23" ht="18.75">
      <c r="A33" s="4"/>
      <c r="B33" s="5" t="s">
        <v>66</v>
      </c>
      <c r="C33" s="6"/>
      <c r="D33" s="5"/>
      <c r="E33" s="206"/>
      <c r="F33" s="211"/>
      <c r="G33" s="212"/>
      <c r="H33" s="212"/>
      <c r="I33" s="208"/>
      <c r="J33" s="208"/>
      <c r="K33" s="210"/>
      <c r="L33" s="100"/>
      <c r="M33" s="24"/>
      <c r="N33" s="24"/>
      <c r="O33" s="101"/>
      <c r="P33" s="101"/>
      <c r="Q33" s="25"/>
      <c r="R33" s="25"/>
      <c r="S33" s="102"/>
      <c r="T33" s="102"/>
      <c r="U33" s="87">
        <f t="shared" si="0"/>
        <v>0</v>
      </c>
      <c r="V33" s="87"/>
      <c r="W33" s="103"/>
    </row>
    <row r="34" spans="1:23" ht="18.75">
      <c r="A34" s="4">
        <v>27</v>
      </c>
      <c r="B34" s="5" t="s">
        <v>30</v>
      </c>
      <c r="C34" s="6"/>
      <c r="D34" s="5"/>
      <c r="E34" s="206"/>
      <c r="F34" s="206"/>
      <c r="G34" s="207"/>
      <c r="H34" s="207"/>
      <c r="I34" s="208"/>
      <c r="J34" s="208"/>
      <c r="K34" s="210"/>
      <c r="L34" s="100"/>
      <c r="M34" s="24"/>
      <c r="N34" s="24"/>
      <c r="O34" s="101"/>
      <c r="P34" s="101"/>
      <c r="Q34" s="25"/>
      <c r="R34" s="25"/>
      <c r="S34" s="102"/>
      <c r="T34" s="102"/>
      <c r="U34" s="87">
        <f t="shared" si="0"/>
        <v>0</v>
      </c>
      <c r="V34" s="87"/>
      <c r="W34" s="103"/>
    </row>
    <row r="35" spans="1:23" ht="18.75">
      <c r="A35" s="4">
        <v>28</v>
      </c>
      <c r="B35" s="5" t="s">
        <v>32</v>
      </c>
      <c r="C35" s="6"/>
      <c r="D35" s="5"/>
      <c r="E35" s="206"/>
      <c r="F35" s="206"/>
      <c r="G35" s="207"/>
      <c r="H35" s="207"/>
      <c r="I35" s="208"/>
      <c r="J35" s="208"/>
      <c r="K35" s="210"/>
      <c r="L35" s="100"/>
      <c r="M35" s="24"/>
      <c r="N35" s="24"/>
      <c r="O35" s="101"/>
      <c r="P35" s="101"/>
      <c r="Q35" s="25"/>
      <c r="R35" s="25"/>
      <c r="S35" s="102"/>
      <c r="T35" s="102"/>
      <c r="U35" s="87">
        <f t="shared" si="0"/>
        <v>0</v>
      </c>
      <c r="V35" s="87"/>
      <c r="W35" s="103"/>
    </row>
    <row r="36" spans="1:23" ht="18.75">
      <c r="A36" s="4">
        <v>29</v>
      </c>
      <c r="B36" s="5" t="s">
        <v>9</v>
      </c>
      <c r="C36" s="6"/>
      <c r="D36" s="5"/>
      <c r="E36" s="211">
        <v>2</v>
      </c>
      <c r="F36" s="211">
        <v>74</v>
      </c>
      <c r="G36" s="212"/>
      <c r="H36" s="212"/>
      <c r="I36" s="208"/>
      <c r="J36" s="208"/>
      <c r="K36" s="210">
        <v>3</v>
      </c>
      <c r="L36" s="100">
        <v>48</v>
      </c>
      <c r="M36" s="24"/>
      <c r="N36" s="24"/>
      <c r="O36" s="101"/>
      <c r="P36" s="101"/>
      <c r="Q36" s="25"/>
      <c r="R36" s="25"/>
      <c r="S36" s="102"/>
      <c r="T36" s="102"/>
      <c r="U36" s="87">
        <f t="shared" si="0"/>
        <v>122</v>
      </c>
      <c r="V36" s="87"/>
      <c r="W36" s="103"/>
    </row>
    <row r="37" spans="1:23" ht="18.75">
      <c r="A37" s="4">
        <v>30</v>
      </c>
      <c r="B37" s="5" t="s">
        <v>27</v>
      </c>
      <c r="C37" s="6"/>
      <c r="D37" s="5"/>
      <c r="E37" s="211">
        <v>67</v>
      </c>
      <c r="F37" s="206">
        <v>2531</v>
      </c>
      <c r="G37" s="207"/>
      <c r="H37" s="207"/>
      <c r="I37" s="208"/>
      <c r="J37" s="208"/>
      <c r="K37" s="210">
        <v>1</v>
      </c>
      <c r="L37" s="100">
        <v>18</v>
      </c>
      <c r="M37" s="24"/>
      <c r="N37" s="24"/>
      <c r="O37" s="101"/>
      <c r="P37" s="101"/>
      <c r="Q37" s="25"/>
      <c r="R37" s="25"/>
      <c r="S37" s="102"/>
      <c r="T37" s="102"/>
      <c r="U37" s="87">
        <f>F37+H37+J37+L37+N37+P37+R37+T37</f>
        <v>2549</v>
      </c>
      <c r="V37" s="87"/>
      <c r="W37" s="103"/>
    </row>
    <row r="38" spans="1:23" ht="18.75">
      <c r="A38" s="4">
        <v>31</v>
      </c>
      <c r="B38" s="5" t="s">
        <v>39</v>
      </c>
      <c r="C38" s="6"/>
      <c r="D38" s="5"/>
      <c r="E38" s="211"/>
      <c r="F38" s="206"/>
      <c r="G38" s="212"/>
      <c r="H38" s="212"/>
      <c r="I38" s="208"/>
      <c r="J38" s="208"/>
      <c r="K38" s="210"/>
      <c r="L38" s="100"/>
      <c r="M38" s="24"/>
      <c r="N38" s="24"/>
      <c r="O38" s="101"/>
      <c r="P38" s="101"/>
      <c r="Q38" s="25"/>
      <c r="R38" s="25"/>
      <c r="S38" s="102"/>
      <c r="T38" s="102"/>
      <c r="U38" s="87">
        <f t="shared" si="0"/>
        <v>0</v>
      </c>
      <c r="V38" s="87"/>
      <c r="W38" s="103"/>
    </row>
    <row r="39" spans="1:23" ht="18.75">
      <c r="A39" s="4">
        <v>32</v>
      </c>
      <c r="B39" s="5" t="s">
        <v>10</v>
      </c>
      <c r="C39" s="6"/>
      <c r="D39" s="5"/>
      <c r="E39" s="211">
        <v>7</v>
      </c>
      <c r="F39" s="206">
        <v>569</v>
      </c>
      <c r="G39" s="207"/>
      <c r="H39" s="207"/>
      <c r="I39" s="208"/>
      <c r="J39" s="208"/>
      <c r="K39" s="210">
        <v>1</v>
      </c>
      <c r="L39" s="100">
        <v>58</v>
      </c>
      <c r="M39" s="24"/>
      <c r="N39" s="24"/>
      <c r="O39" s="101"/>
      <c r="P39" s="101"/>
      <c r="Q39" s="25"/>
      <c r="R39" s="25"/>
      <c r="S39" s="102">
        <v>60</v>
      </c>
      <c r="T39" s="102">
        <v>180</v>
      </c>
      <c r="U39" s="87">
        <f t="shared" si="0"/>
        <v>807</v>
      </c>
      <c r="V39" s="87"/>
      <c r="W39" s="103"/>
    </row>
    <row r="40" spans="1:23" ht="18.75">
      <c r="A40" s="4">
        <v>33</v>
      </c>
      <c r="B40" s="5" t="s">
        <v>18</v>
      </c>
      <c r="C40" s="6"/>
      <c r="D40" s="5"/>
      <c r="E40" s="211">
        <v>198</v>
      </c>
      <c r="F40" s="206">
        <v>7265</v>
      </c>
      <c r="G40" s="207"/>
      <c r="H40" s="207"/>
      <c r="I40" s="208"/>
      <c r="J40" s="208"/>
      <c r="K40" s="210">
        <v>7</v>
      </c>
      <c r="L40" s="100">
        <v>124</v>
      </c>
      <c r="M40" s="24"/>
      <c r="N40" s="24"/>
      <c r="O40" s="101"/>
      <c r="P40" s="101"/>
      <c r="Q40" s="25"/>
      <c r="R40" s="25"/>
      <c r="S40" s="102"/>
      <c r="T40" s="102"/>
      <c r="U40" s="87">
        <f t="shared" si="0"/>
        <v>7389</v>
      </c>
      <c r="V40" s="87"/>
      <c r="W40" s="103"/>
    </row>
    <row r="41" spans="1:23" ht="18.75">
      <c r="A41" s="4">
        <v>34</v>
      </c>
      <c r="B41" s="5" t="s">
        <v>17</v>
      </c>
      <c r="C41" s="6"/>
      <c r="D41" s="5"/>
      <c r="E41" s="211">
        <v>29</v>
      </c>
      <c r="F41" s="206">
        <v>1078</v>
      </c>
      <c r="G41" s="207"/>
      <c r="H41" s="207"/>
      <c r="I41" s="208"/>
      <c r="J41" s="208"/>
      <c r="K41" s="210"/>
      <c r="L41" s="100"/>
      <c r="M41" s="24"/>
      <c r="N41" s="24"/>
      <c r="O41" s="101"/>
      <c r="P41" s="101"/>
      <c r="Q41" s="25"/>
      <c r="R41" s="25"/>
      <c r="S41" s="102"/>
      <c r="T41" s="102"/>
      <c r="U41" s="87">
        <f t="shared" si="0"/>
        <v>1078</v>
      </c>
      <c r="V41" s="87"/>
      <c r="W41" s="103"/>
    </row>
    <row r="42" spans="1:23" ht="18.75">
      <c r="A42" s="4">
        <v>35</v>
      </c>
      <c r="B42" s="5" t="s">
        <v>80</v>
      </c>
      <c r="C42" s="6"/>
      <c r="D42" s="5"/>
      <c r="E42" s="206"/>
      <c r="F42" s="206"/>
      <c r="G42" s="207"/>
      <c r="H42" s="207"/>
      <c r="I42" s="208"/>
      <c r="J42" s="208"/>
      <c r="K42" s="210"/>
      <c r="L42" s="100"/>
      <c r="M42" s="24"/>
      <c r="N42" s="24"/>
      <c r="O42" s="101"/>
      <c r="P42" s="101"/>
      <c r="Q42" s="25"/>
      <c r="R42" s="25"/>
      <c r="S42" s="102"/>
      <c r="T42" s="102"/>
      <c r="U42" s="87">
        <f t="shared" si="0"/>
        <v>0</v>
      </c>
      <c r="V42" s="87"/>
      <c r="W42" s="103"/>
    </row>
    <row r="43" spans="1:23" ht="18.75">
      <c r="A43" s="4">
        <v>36</v>
      </c>
      <c r="B43" s="5" t="s">
        <v>63</v>
      </c>
      <c r="C43" s="6"/>
      <c r="D43" s="5"/>
      <c r="E43" s="206"/>
      <c r="F43" s="206"/>
      <c r="G43" s="207"/>
      <c r="H43" s="207"/>
      <c r="I43" s="208"/>
      <c r="J43" s="208"/>
      <c r="K43" s="210"/>
      <c r="L43" s="100"/>
      <c r="M43" s="24"/>
      <c r="N43" s="24"/>
      <c r="O43" s="101"/>
      <c r="P43" s="101"/>
      <c r="Q43" s="25"/>
      <c r="R43" s="25"/>
      <c r="S43" s="102"/>
      <c r="T43" s="102"/>
      <c r="U43" s="87">
        <f t="shared" si="0"/>
        <v>0</v>
      </c>
      <c r="V43" s="87"/>
      <c r="W43" s="103"/>
    </row>
    <row r="44" spans="1:23" ht="18.75">
      <c r="A44" s="4">
        <v>37</v>
      </c>
      <c r="B44" s="5" t="s">
        <v>61</v>
      </c>
      <c r="C44" s="6"/>
      <c r="D44" s="5"/>
      <c r="E44" s="206"/>
      <c r="F44" s="206"/>
      <c r="G44" s="207"/>
      <c r="H44" s="207"/>
      <c r="I44" s="208"/>
      <c r="J44" s="208"/>
      <c r="K44" s="210"/>
      <c r="L44" s="100"/>
      <c r="M44" s="24"/>
      <c r="N44" s="24"/>
      <c r="O44" s="101"/>
      <c r="P44" s="101"/>
      <c r="Q44" s="25"/>
      <c r="R44" s="25"/>
      <c r="S44" s="102"/>
      <c r="T44" s="102"/>
      <c r="U44" s="87">
        <f t="shared" si="0"/>
        <v>0</v>
      </c>
      <c r="V44" s="87"/>
      <c r="W44" s="103"/>
    </row>
    <row r="45" spans="1:23" ht="18.75">
      <c r="A45" s="4">
        <v>38</v>
      </c>
      <c r="B45" s="5" t="s">
        <v>55</v>
      </c>
      <c r="C45" s="6"/>
      <c r="D45" s="5"/>
      <c r="E45" s="206"/>
      <c r="F45" s="206"/>
      <c r="G45" s="207"/>
      <c r="H45" s="207"/>
      <c r="I45" s="208"/>
      <c r="J45" s="208"/>
      <c r="K45" s="210"/>
      <c r="L45" s="100"/>
      <c r="M45" s="24"/>
      <c r="N45" s="24"/>
      <c r="O45" s="101"/>
      <c r="P45" s="101"/>
      <c r="Q45" s="25"/>
      <c r="R45" s="25"/>
      <c r="S45" s="102"/>
      <c r="T45" s="102"/>
      <c r="U45" s="87">
        <f t="shared" si="0"/>
        <v>0</v>
      </c>
      <c r="V45" s="87"/>
      <c r="W45" s="103"/>
    </row>
    <row r="46" spans="1:23" ht="18.75">
      <c r="A46" s="4">
        <v>39</v>
      </c>
      <c r="B46" s="5" t="s">
        <v>59</v>
      </c>
      <c r="C46" s="6"/>
      <c r="D46" s="5"/>
      <c r="E46" s="206"/>
      <c r="F46" s="206"/>
      <c r="G46" s="207"/>
      <c r="H46" s="207"/>
      <c r="I46" s="208"/>
      <c r="J46" s="208"/>
      <c r="K46" s="210"/>
      <c r="L46" s="100"/>
      <c r="M46" s="24"/>
      <c r="N46" s="24"/>
      <c r="O46" s="101"/>
      <c r="P46" s="101"/>
      <c r="Q46" s="25"/>
      <c r="R46" s="25"/>
      <c r="S46" s="102"/>
      <c r="T46" s="102"/>
      <c r="U46" s="87">
        <f t="shared" si="0"/>
        <v>0</v>
      </c>
      <c r="V46" s="87"/>
      <c r="W46" s="103"/>
    </row>
    <row r="47" spans="1:23" ht="18.75">
      <c r="A47" s="4">
        <v>40</v>
      </c>
      <c r="B47" s="5" t="s">
        <v>64</v>
      </c>
      <c r="C47" s="6"/>
      <c r="D47" s="5"/>
      <c r="E47" s="206"/>
      <c r="F47" s="206"/>
      <c r="G47" s="207"/>
      <c r="H47" s="207"/>
      <c r="I47" s="208"/>
      <c r="J47" s="208"/>
      <c r="K47" s="210"/>
      <c r="L47" s="100"/>
      <c r="M47" s="24"/>
      <c r="N47" s="24"/>
      <c r="O47" s="101"/>
      <c r="P47" s="101"/>
      <c r="Q47" s="25"/>
      <c r="R47" s="25"/>
      <c r="S47" s="102"/>
      <c r="T47" s="102"/>
      <c r="U47" s="87">
        <f t="shared" si="0"/>
        <v>0</v>
      </c>
      <c r="V47" s="87"/>
      <c r="W47" s="103"/>
    </row>
    <row r="48" spans="1:23" ht="18.75">
      <c r="A48" s="4">
        <v>41</v>
      </c>
      <c r="B48" s="5" t="s">
        <v>79</v>
      </c>
      <c r="C48" s="6"/>
      <c r="D48" s="5"/>
      <c r="E48" s="206"/>
      <c r="F48" s="206"/>
      <c r="G48" s="207"/>
      <c r="H48" s="207"/>
      <c r="I48" s="208"/>
      <c r="J48" s="208"/>
      <c r="K48" s="210"/>
      <c r="L48" s="100"/>
      <c r="M48" s="24"/>
      <c r="N48" s="24"/>
      <c r="O48" s="101"/>
      <c r="P48" s="101"/>
      <c r="Q48" s="25"/>
      <c r="R48" s="25"/>
      <c r="S48" s="102"/>
      <c r="T48" s="102"/>
      <c r="U48" s="87">
        <f t="shared" si="0"/>
        <v>0</v>
      </c>
      <c r="V48" s="87"/>
      <c r="W48" s="103"/>
    </row>
    <row r="49" spans="1:23" s="17" customFormat="1" ht="18.75">
      <c r="A49" s="13">
        <v>42</v>
      </c>
      <c r="B49" s="14" t="s">
        <v>11</v>
      </c>
      <c r="C49" s="15"/>
      <c r="D49" s="14"/>
      <c r="E49" s="211">
        <v>71</v>
      </c>
      <c r="F49" s="206">
        <v>2556</v>
      </c>
      <c r="G49" s="207"/>
      <c r="H49" s="207"/>
      <c r="I49" s="208"/>
      <c r="J49" s="208"/>
      <c r="K49" s="210">
        <v>81</v>
      </c>
      <c r="L49" s="100">
        <v>1498</v>
      </c>
      <c r="M49" s="24"/>
      <c r="N49" s="24"/>
      <c r="O49" s="101"/>
      <c r="P49" s="101"/>
      <c r="Q49" s="25"/>
      <c r="R49" s="25"/>
      <c r="S49" s="102"/>
      <c r="T49" s="102"/>
      <c r="U49" s="87">
        <f t="shared" si="0"/>
        <v>4054</v>
      </c>
      <c r="V49" s="87"/>
      <c r="W49" s="104"/>
    </row>
    <row r="50" spans="1:147" s="18" customFormat="1" ht="18.75">
      <c r="A50" s="13">
        <v>43</v>
      </c>
      <c r="B50" s="14" t="s">
        <v>33</v>
      </c>
      <c r="C50" s="15"/>
      <c r="D50" s="14"/>
      <c r="E50" s="211"/>
      <c r="F50" s="206"/>
      <c r="G50" s="207">
        <v>113</v>
      </c>
      <c r="H50" s="207">
        <v>5041</v>
      </c>
      <c r="I50" s="208"/>
      <c r="J50" s="208"/>
      <c r="K50" s="210"/>
      <c r="L50" s="100"/>
      <c r="M50" s="24"/>
      <c r="N50" s="24"/>
      <c r="O50" s="101"/>
      <c r="P50" s="101"/>
      <c r="Q50" s="25"/>
      <c r="R50" s="25"/>
      <c r="S50" s="102"/>
      <c r="T50" s="102"/>
      <c r="U50" s="87">
        <f t="shared" si="0"/>
        <v>5041</v>
      </c>
      <c r="V50" s="87"/>
      <c r="W50" s="105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</row>
    <row r="51" spans="1:23" ht="18.75">
      <c r="A51" s="4">
        <v>44</v>
      </c>
      <c r="B51" s="5" t="s">
        <v>12</v>
      </c>
      <c r="C51" s="6"/>
      <c r="D51" s="5"/>
      <c r="E51" s="211">
        <v>2</v>
      </c>
      <c r="F51" s="206">
        <v>64</v>
      </c>
      <c r="G51" s="207"/>
      <c r="H51" s="207"/>
      <c r="I51" s="208"/>
      <c r="J51" s="208"/>
      <c r="K51" s="210"/>
      <c r="L51" s="100"/>
      <c r="M51" s="24"/>
      <c r="N51" s="24"/>
      <c r="O51" s="101"/>
      <c r="P51" s="101"/>
      <c r="Q51" s="25"/>
      <c r="R51" s="25"/>
      <c r="S51" s="102"/>
      <c r="T51" s="102"/>
      <c r="U51" s="87">
        <f t="shared" si="0"/>
        <v>64</v>
      </c>
      <c r="V51" s="87"/>
      <c r="W51" s="103"/>
    </row>
    <row r="52" spans="1:23" ht="18.75">
      <c r="A52" s="4">
        <v>45</v>
      </c>
      <c r="B52" s="5" t="s">
        <v>37</v>
      </c>
      <c r="C52" s="6"/>
      <c r="D52" s="5"/>
      <c r="E52" s="211">
        <v>5</v>
      </c>
      <c r="F52" s="206">
        <v>180</v>
      </c>
      <c r="G52" s="207"/>
      <c r="H52" s="207"/>
      <c r="I52" s="208"/>
      <c r="J52" s="208"/>
      <c r="K52" s="210"/>
      <c r="L52" s="100"/>
      <c r="M52" s="24"/>
      <c r="N52" s="24"/>
      <c r="O52" s="101"/>
      <c r="P52" s="101"/>
      <c r="Q52" s="25"/>
      <c r="R52" s="25"/>
      <c r="S52" s="102"/>
      <c r="T52" s="102"/>
      <c r="U52" s="87">
        <f t="shared" si="0"/>
        <v>180</v>
      </c>
      <c r="V52" s="87"/>
      <c r="W52" s="103"/>
    </row>
    <row r="53" spans="1:23" ht="18.75">
      <c r="A53" s="4">
        <v>46</v>
      </c>
      <c r="B53" s="5" t="s">
        <v>131</v>
      </c>
      <c r="C53" s="6"/>
      <c r="D53" s="5"/>
      <c r="E53" s="206"/>
      <c r="F53" s="206"/>
      <c r="G53" s="207"/>
      <c r="H53" s="207"/>
      <c r="I53" s="208"/>
      <c r="J53" s="208"/>
      <c r="K53" s="210"/>
      <c r="L53" s="100"/>
      <c r="M53" s="24"/>
      <c r="N53" s="24"/>
      <c r="O53" s="101"/>
      <c r="P53" s="101"/>
      <c r="Q53" s="25"/>
      <c r="R53" s="25"/>
      <c r="S53" s="102"/>
      <c r="T53" s="102"/>
      <c r="U53" s="87">
        <v>0</v>
      </c>
      <c r="V53" s="87"/>
      <c r="W53" s="103"/>
    </row>
    <row r="54" spans="1:23" ht="18.75">
      <c r="A54" s="4">
        <v>47</v>
      </c>
      <c r="B54" s="5" t="s">
        <v>53</v>
      </c>
      <c r="C54" s="6"/>
      <c r="D54" s="5"/>
      <c r="E54" s="206"/>
      <c r="F54" s="206"/>
      <c r="G54" s="207"/>
      <c r="H54" s="207"/>
      <c r="I54" s="208"/>
      <c r="J54" s="208"/>
      <c r="K54" s="210"/>
      <c r="L54" s="100"/>
      <c r="M54" s="24"/>
      <c r="N54" s="24"/>
      <c r="O54" s="101"/>
      <c r="P54" s="101"/>
      <c r="Q54" s="25"/>
      <c r="R54" s="25"/>
      <c r="S54" s="102"/>
      <c r="T54" s="102"/>
      <c r="U54" s="87">
        <v>0</v>
      </c>
      <c r="V54" s="87"/>
      <c r="W54" s="103"/>
    </row>
    <row r="55" spans="1:23" ht="18.75">
      <c r="A55" s="4">
        <v>48</v>
      </c>
      <c r="B55" s="5" t="s">
        <v>47</v>
      </c>
      <c r="C55" s="6"/>
      <c r="D55" s="5"/>
      <c r="E55" s="206"/>
      <c r="F55" s="206"/>
      <c r="G55" s="207"/>
      <c r="H55" s="207"/>
      <c r="I55" s="208"/>
      <c r="J55" s="208"/>
      <c r="K55" s="210"/>
      <c r="L55" s="100"/>
      <c r="M55" s="24"/>
      <c r="N55" s="24"/>
      <c r="O55" s="101"/>
      <c r="P55" s="101"/>
      <c r="Q55" s="25"/>
      <c r="R55" s="25"/>
      <c r="S55" s="102"/>
      <c r="T55" s="102"/>
      <c r="U55" s="87">
        <v>0</v>
      </c>
      <c r="V55" s="87"/>
      <c r="W55" s="103"/>
    </row>
    <row r="56" spans="1:23" ht="18.75">
      <c r="A56" s="4">
        <v>49</v>
      </c>
      <c r="B56" s="5" t="s">
        <v>16</v>
      </c>
      <c r="C56" s="6"/>
      <c r="D56" s="5"/>
      <c r="E56" s="206"/>
      <c r="F56" s="206"/>
      <c r="G56" s="207"/>
      <c r="H56" s="207"/>
      <c r="I56" s="208"/>
      <c r="J56" s="208"/>
      <c r="K56" s="210"/>
      <c r="L56" s="100"/>
      <c r="M56" s="24"/>
      <c r="N56" s="24"/>
      <c r="O56" s="101"/>
      <c r="P56" s="101"/>
      <c r="Q56" s="25"/>
      <c r="R56" s="25"/>
      <c r="S56" s="102"/>
      <c r="T56" s="102"/>
      <c r="U56" s="87">
        <f t="shared" si="0"/>
        <v>0</v>
      </c>
      <c r="V56" s="87"/>
      <c r="W56" s="103"/>
    </row>
    <row r="57" spans="1:23" ht="18.75">
      <c r="A57" s="4">
        <v>50</v>
      </c>
      <c r="B57" s="5" t="s">
        <v>13</v>
      </c>
      <c r="C57" s="6"/>
      <c r="D57" s="5"/>
      <c r="E57" s="206">
        <v>40</v>
      </c>
      <c r="F57" s="206">
        <v>1600</v>
      </c>
      <c r="G57" s="207"/>
      <c r="H57" s="207"/>
      <c r="I57" s="208"/>
      <c r="J57" s="208"/>
      <c r="K57" s="210"/>
      <c r="L57" s="100"/>
      <c r="M57" s="24"/>
      <c r="N57" s="24"/>
      <c r="O57" s="101"/>
      <c r="P57" s="101"/>
      <c r="Q57" s="25"/>
      <c r="R57" s="25"/>
      <c r="S57" s="102"/>
      <c r="T57" s="102"/>
      <c r="U57" s="87">
        <f t="shared" si="0"/>
        <v>1600</v>
      </c>
      <c r="V57" s="87"/>
      <c r="W57" s="103"/>
    </row>
    <row r="58" spans="1:23" ht="18.75">
      <c r="A58" s="4">
        <v>51</v>
      </c>
      <c r="B58" s="5" t="s">
        <v>14</v>
      </c>
      <c r="C58" s="6"/>
      <c r="D58" s="5"/>
      <c r="E58" s="206">
        <v>11</v>
      </c>
      <c r="F58" s="206">
        <v>362</v>
      </c>
      <c r="G58" s="207"/>
      <c r="H58" s="207"/>
      <c r="I58" s="208"/>
      <c r="J58" s="208"/>
      <c r="K58" s="210"/>
      <c r="L58" s="100"/>
      <c r="M58" s="24"/>
      <c r="N58" s="24"/>
      <c r="O58" s="101"/>
      <c r="P58" s="101"/>
      <c r="Q58" s="25"/>
      <c r="R58" s="25"/>
      <c r="S58" s="102"/>
      <c r="T58" s="102"/>
      <c r="U58" s="87">
        <f t="shared" si="0"/>
        <v>362</v>
      </c>
      <c r="V58" s="87"/>
      <c r="W58" s="103"/>
    </row>
    <row r="59" spans="1:23" ht="18.75">
      <c r="A59" s="4">
        <v>52</v>
      </c>
      <c r="B59" s="5" t="s">
        <v>44</v>
      </c>
      <c r="C59" s="6"/>
      <c r="D59" s="5"/>
      <c r="E59" s="206"/>
      <c r="F59" s="206"/>
      <c r="G59" s="207">
        <v>72</v>
      </c>
      <c r="H59" s="207">
        <v>4434</v>
      </c>
      <c r="I59" s="208"/>
      <c r="J59" s="208"/>
      <c r="K59" s="210"/>
      <c r="L59" s="100"/>
      <c r="M59" s="24"/>
      <c r="N59" s="24"/>
      <c r="O59" s="101"/>
      <c r="P59" s="101"/>
      <c r="Q59" s="25"/>
      <c r="R59" s="25"/>
      <c r="S59" s="102"/>
      <c r="T59" s="102"/>
      <c r="U59" s="87">
        <f t="shared" si="0"/>
        <v>4434</v>
      </c>
      <c r="V59" s="87"/>
      <c r="W59" s="103"/>
    </row>
    <row r="60" spans="1:23" ht="18.75">
      <c r="A60" s="4">
        <v>53</v>
      </c>
      <c r="B60" s="5" t="s">
        <v>15</v>
      </c>
      <c r="C60" s="6"/>
      <c r="D60" s="5"/>
      <c r="E60" s="206">
        <v>10</v>
      </c>
      <c r="F60" s="206">
        <v>420</v>
      </c>
      <c r="G60" s="207"/>
      <c r="H60" s="207"/>
      <c r="I60" s="208"/>
      <c r="J60" s="208"/>
      <c r="K60" s="210"/>
      <c r="L60" s="100"/>
      <c r="M60" s="24"/>
      <c r="N60" s="24"/>
      <c r="O60" s="101"/>
      <c r="P60" s="101"/>
      <c r="Q60" s="25"/>
      <c r="R60" s="25"/>
      <c r="S60" s="102">
        <v>29</v>
      </c>
      <c r="T60" s="102">
        <v>87</v>
      </c>
      <c r="U60" s="87">
        <f t="shared" si="0"/>
        <v>507</v>
      </c>
      <c r="V60" s="87"/>
      <c r="W60" s="103"/>
    </row>
    <row r="61" spans="1:23" ht="18.75">
      <c r="A61" s="4">
        <v>54</v>
      </c>
      <c r="B61" s="5" t="s">
        <v>48</v>
      </c>
      <c r="C61" s="6"/>
      <c r="D61" s="5"/>
      <c r="E61" s="206"/>
      <c r="F61" s="206"/>
      <c r="G61" s="207"/>
      <c r="H61" s="207"/>
      <c r="I61" s="208"/>
      <c r="J61" s="208"/>
      <c r="K61" s="210">
        <v>1</v>
      </c>
      <c r="L61" s="100">
        <v>18</v>
      </c>
      <c r="M61" s="24"/>
      <c r="N61" s="24"/>
      <c r="O61" s="101"/>
      <c r="P61" s="101"/>
      <c r="Q61" s="25"/>
      <c r="R61" s="25"/>
      <c r="S61" s="102"/>
      <c r="T61" s="102"/>
      <c r="U61" s="87">
        <f t="shared" si="0"/>
        <v>18</v>
      </c>
      <c r="V61" s="87"/>
      <c r="W61" s="103"/>
    </row>
    <row r="62" spans="1:23" ht="18.75">
      <c r="A62" s="4">
        <v>55</v>
      </c>
      <c r="B62" s="5" t="s">
        <v>42</v>
      </c>
      <c r="C62" s="6"/>
      <c r="D62" s="5"/>
      <c r="E62" s="206">
        <v>4</v>
      </c>
      <c r="F62" s="206">
        <v>173</v>
      </c>
      <c r="G62" s="207"/>
      <c r="H62" s="207"/>
      <c r="I62" s="208"/>
      <c r="J62" s="208"/>
      <c r="K62" s="210"/>
      <c r="L62" s="100"/>
      <c r="M62" s="24"/>
      <c r="N62" s="24"/>
      <c r="O62" s="101"/>
      <c r="P62" s="101"/>
      <c r="Q62" s="25"/>
      <c r="R62" s="25"/>
      <c r="S62" s="102"/>
      <c r="T62" s="102"/>
      <c r="U62" s="87">
        <f t="shared" si="0"/>
        <v>173</v>
      </c>
      <c r="V62" s="87"/>
      <c r="W62" s="103"/>
    </row>
    <row r="63" spans="1:23" ht="18.75">
      <c r="A63" s="4">
        <v>56</v>
      </c>
      <c r="B63" s="5" t="s">
        <v>23</v>
      </c>
      <c r="C63" s="6"/>
      <c r="D63" s="5"/>
      <c r="E63" s="206">
        <v>72</v>
      </c>
      <c r="F63" s="206">
        <v>2991</v>
      </c>
      <c r="G63" s="207"/>
      <c r="H63" s="207"/>
      <c r="I63" s="208"/>
      <c r="J63" s="208"/>
      <c r="K63" s="210">
        <v>6</v>
      </c>
      <c r="L63" s="100">
        <v>80</v>
      </c>
      <c r="M63" s="24"/>
      <c r="N63" s="24"/>
      <c r="O63" s="101"/>
      <c r="P63" s="101"/>
      <c r="Q63" s="25"/>
      <c r="R63" s="25"/>
      <c r="S63" s="102"/>
      <c r="T63" s="102"/>
      <c r="U63" s="87">
        <f t="shared" si="0"/>
        <v>3071</v>
      </c>
      <c r="V63" s="87"/>
      <c r="W63" s="103"/>
    </row>
    <row r="64" spans="1:23" ht="18.75">
      <c r="A64" s="4">
        <v>57</v>
      </c>
      <c r="B64" s="5" t="s">
        <v>41</v>
      </c>
      <c r="C64" s="6"/>
      <c r="D64" s="5"/>
      <c r="E64" s="206"/>
      <c r="F64" s="206"/>
      <c r="G64" s="212"/>
      <c r="H64" s="212"/>
      <c r="I64" s="208">
        <v>3</v>
      </c>
      <c r="J64" s="208">
        <v>1900</v>
      </c>
      <c r="K64" s="210"/>
      <c r="L64" s="100"/>
      <c r="M64" s="24"/>
      <c r="N64" s="24"/>
      <c r="O64" s="101"/>
      <c r="P64" s="101"/>
      <c r="Q64" s="25"/>
      <c r="R64" s="25"/>
      <c r="S64" s="102"/>
      <c r="T64" s="102"/>
      <c r="U64" s="87">
        <f t="shared" si="0"/>
        <v>1900</v>
      </c>
      <c r="V64" s="87"/>
      <c r="W64" s="103"/>
    </row>
    <row r="65" spans="1:23" ht="18.75">
      <c r="A65" s="4">
        <v>58</v>
      </c>
      <c r="B65" s="5" t="s">
        <v>45</v>
      </c>
      <c r="C65" s="6"/>
      <c r="D65" s="5"/>
      <c r="E65" s="211"/>
      <c r="F65" s="211"/>
      <c r="G65" s="212">
        <v>22</v>
      </c>
      <c r="H65" s="212">
        <v>963</v>
      </c>
      <c r="I65" s="208"/>
      <c r="J65" s="208"/>
      <c r="K65" s="210"/>
      <c r="L65" s="100"/>
      <c r="M65" s="24"/>
      <c r="N65" s="24"/>
      <c r="O65" s="101"/>
      <c r="P65" s="101"/>
      <c r="Q65" s="25"/>
      <c r="R65" s="25"/>
      <c r="S65" s="102"/>
      <c r="T65" s="102"/>
      <c r="U65" s="87">
        <f t="shared" si="0"/>
        <v>963</v>
      </c>
      <c r="V65" s="89"/>
      <c r="W65" s="103"/>
    </row>
    <row r="66" spans="1:23" ht="18.75">
      <c r="A66" s="4">
        <v>59</v>
      </c>
      <c r="B66" s="5" t="s">
        <v>43</v>
      </c>
      <c r="C66" s="6"/>
      <c r="D66" s="5"/>
      <c r="E66" s="211">
        <v>12</v>
      </c>
      <c r="F66" s="211">
        <v>850</v>
      </c>
      <c r="G66" s="212"/>
      <c r="H66" s="212"/>
      <c r="I66" s="208"/>
      <c r="J66" s="208"/>
      <c r="K66" s="210">
        <v>3</v>
      </c>
      <c r="L66" s="100">
        <v>60</v>
      </c>
      <c r="M66" s="24"/>
      <c r="N66" s="24"/>
      <c r="O66" s="101"/>
      <c r="P66" s="101"/>
      <c r="Q66" s="25"/>
      <c r="R66" s="25"/>
      <c r="S66" s="102"/>
      <c r="T66" s="102"/>
      <c r="U66" s="87">
        <f t="shared" si="0"/>
        <v>910</v>
      </c>
      <c r="V66" s="87"/>
      <c r="W66" s="103"/>
    </row>
    <row r="67" spans="1:23" ht="18.75">
      <c r="A67" s="4">
        <v>60</v>
      </c>
      <c r="B67" s="5" t="s">
        <v>49</v>
      </c>
      <c r="C67" s="6"/>
      <c r="D67" s="5"/>
      <c r="E67" s="206">
        <v>8</v>
      </c>
      <c r="F67" s="206">
        <v>256</v>
      </c>
      <c r="G67" s="207"/>
      <c r="H67" s="207"/>
      <c r="I67" s="208"/>
      <c r="J67" s="208"/>
      <c r="K67" s="210"/>
      <c r="L67" s="100"/>
      <c r="M67" s="24"/>
      <c r="N67" s="24"/>
      <c r="O67" s="101"/>
      <c r="P67" s="101"/>
      <c r="Q67" s="25"/>
      <c r="R67" s="25"/>
      <c r="S67" s="102"/>
      <c r="T67" s="102"/>
      <c r="U67" s="87">
        <f t="shared" si="0"/>
        <v>256</v>
      </c>
      <c r="V67" s="87"/>
      <c r="W67" s="103"/>
    </row>
    <row r="68" spans="1:23" ht="18.75">
      <c r="A68" s="4">
        <v>61</v>
      </c>
      <c r="B68" s="5" t="s">
        <v>46</v>
      </c>
      <c r="C68" s="6"/>
      <c r="D68" s="5"/>
      <c r="E68" s="211"/>
      <c r="F68" s="211"/>
      <c r="G68" s="212">
        <v>16</v>
      </c>
      <c r="H68" s="212">
        <v>729</v>
      </c>
      <c r="I68" s="208"/>
      <c r="J68" s="208"/>
      <c r="K68" s="210"/>
      <c r="L68" s="100"/>
      <c r="M68" s="24"/>
      <c r="N68" s="24"/>
      <c r="O68" s="101"/>
      <c r="P68" s="101"/>
      <c r="Q68" s="25"/>
      <c r="R68" s="25"/>
      <c r="S68" s="102"/>
      <c r="T68" s="102"/>
      <c r="U68" s="87">
        <f t="shared" si="0"/>
        <v>729</v>
      </c>
      <c r="V68" s="87"/>
      <c r="W68" s="103"/>
    </row>
    <row r="69" spans="1:23" ht="18.75">
      <c r="A69" s="4">
        <v>62</v>
      </c>
      <c r="B69" s="5" t="s">
        <v>54</v>
      </c>
      <c r="C69" s="6"/>
      <c r="D69" s="5"/>
      <c r="E69" s="206">
        <v>1</v>
      </c>
      <c r="F69" s="206">
        <v>42</v>
      </c>
      <c r="G69" s="207"/>
      <c r="H69" s="207"/>
      <c r="I69" s="208"/>
      <c r="J69" s="208"/>
      <c r="K69" s="210"/>
      <c r="L69" s="100"/>
      <c r="M69" s="24"/>
      <c r="N69" s="24"/>
      <c r="O69" s="101"/>
      <c r="P69" s="101"/>
      <c r="Q69" s="25"/>
      <c r="R69" s="25"/>
      <c r="S69" s="102"/>
      <c r="T69" s="102"/>
      <c r="U69" s="87">
        <f t="shared" si="0"/>
        <v>42</v>
      </c>
      <c r="V69" s="87"/>
      <c r="W69" s="103"/>
    </row>
    <row r="70" spans="1:23" ht="18.75">
      <c r="A70" s="4">
        <v>63</v>
      </c>
      <c r="B70" s="5" t="s">
        <v>57</v>
      </c>
      <c r="C70" s="6"/>
      <c r="D70" s="5"/>
      <c r="E70" s="206">
        <v>1</v>
      </c>
      <c r="F70" s="206">
        <v>37</v>
      </c>
      <c r="G70" s="207"/>
      <c r="H70" s="207"/>
      <c r="I70" s="208"/>
      <c r="J70" s="208"/>
      <c r="K70" s="210"/>
      <c r="L70" s="100"/>
      <c r="M70" s="24"/>
      <c r="N70" s="24"/>
      <c r="O70" s="101"/>
      <c r="P70" s="101"/>
      <c r="Q70" s="25"/>
      <c r="R70" s="25"/>
      <c r="S70" s="102"/>
      <c r="T70" s="102"/>
      <c r="U70" s="87">
        <f aca="true" t="shared" si="1" ref="U70:U97">F70+H70+J70+L70+N70+P70+R70+T70</f>
        <v>37</v>
      </c>
      <c r="V70" s="87"/>
      <c r="W70" s="103"/>
    </row>
    <row r="71" spans="1:23" ht="18.75">
      <c r="A71" s="4">
        <v>64</v>
      </c>
      <c r="B71" s="5" t="s">
        <v>40</v>
      </c>
      <c r="C71" s="6"/>
      <c r="D71" s="5"/>
      <c r="E71" s="211">
        <v>9</v>
      </c>
      <c r="F71" s="211">
        <v>418</v>
      </c>
      <c r="G71" s="212"/>
      <c r="H71" s="212"/>
      <c r="I71" s="208"/>
      <c r="J71" s="208"/>
      <c r="K71" s="210"/>
      <c r="L71" s="100"/>
      <c r="M71" s="24"/>
      <c r="N71" s="24"/>
      <c r="O71" s="101"/>
      <c r="P71" s="101"/>
      <c r="Q71" s="25"/>
      <c r="R71" s="25"/>
      <c r="S71" s="102"/>
      <c r="T71" s="102"/>
      <c r="U71" s="87">
        <f t="shared" si="1"/>
        <v>418</v>
      </c>
      <c r="V71" s="87"/>
      <c r="W71" s="103"/>
    </row>
    <row r="72" spans="1:23" ht="18.75">
      <c r="A72" s="4">
        <v>65</v>
      </c>
      <c r="B72" s="5" t="s">
        <v>24</v>
      </c>
      <c r="C72" s="6"/>
      <c r="D72" s="5"/>
      <c r="E72" s="211">
        <v>5</v>
      </c>
      <c r="F72" s="211">
        <v>165</v>
      </c>
      <c r="G72" s="212"/>
      <c r="H72" s="212"/>
      <c r="I72" s="208"/>
      <c r="J72" s="208"/>
      <c r="K72" s="210"/>
      <c r="L72" s="100"/>
      <c r="M72" s="24"/>
      <c r="N72" s="24"/>
      <c r="O72" s="101"/>
      <c r="P72" s="101"/>
      <c r="Q72" s="25"/>
      <c r="R72" s="25"/>
      <c r="S72" s="102"/>
      <c r="T72" s="102"/>
      <c r="U72" s="87">
        <f t="shared" si="1"/>
        <v>165</v>
      </c>
      <c r="V72" s="87"/>
      <c r="W72" s="103"/>
    </row>
    <row r="73" spans="1:23" ht="18.75">
      <c r="A73" s="4">
        <v>66</v>
      </c>
      <c r="B73" s="5" t="s">
        <v>50</v>
      </c>
      <c r="C73" s="6"/>
      <c r="D73" s="5"/>
      <c r="E73" s="211">
        <v>6</v>
      </c>
      <c r="F73" s="211">
        <v>272</v>
      </c>
      <c r="G73" s="212"/>
      <c r="H73" s="212"/>
      <c r="I73" s="208"/>
      <c r="J73" s="208"/>
      <c r="K73" s="210">
        <v>33</v>
      </c>
      <c r="L73" s="100">
        <v>634</v>
      </c>
      <c r="M73" s="24"/>
      <c r="N73" s="24"/>
      <c r="O73" s="101"/>
      <c r="P73" s="101"/>
      <c r="Q73" s="25"/>
      <c r="R73" s="25"/>
      <c r="S73" s="102"/>
      <c r="T73" s="102"/>
      <c r="U73" s="87">
        <f t="shared" si="1"/>
        <v>906</v>
      </c>
      <c r="V73" s="87"/>
      <c r="W73" s="103"/>
    </row>
    <row r="74" spans="1:23" ht="18.75">
      <c r="A74" s="4">
        <v>67</v>
      </c>
      <c r="B74" s="5" t="s">
        <v>56</v>
      </c>
      <c r="C74" s="6"/>
      <c r="D74" s="5"/>
      <c r="E74" s="211"/>
      <c r="F74" s="211"/>
      <c r="G74" s="212"/>
      <c r="H74" s="212"/>
      <c r="I74" s="208"/>
      <c r="J74" s="208"/>
      <c r="K74" s="210"/>
      <c r="L74" s="100"/>
      <c r="M74" s="24"/>
      <c r="N74" s="24"/>
      <c r="O74" s="101"/>
      <c r="P74" s="101"/>
      <c r="Q74" s="25"/>
      <c r="R74" s="25"/>
      <c r="S74" s="102"/>
      <c r="T74" s="102"/>
      <c r="U74" s="87">
        <f t="shared" si="1"/>
        <v>0</v>
      </c>
      <c r="V74" s="87"/>
      <c r="W74" s="103"/>
    </row>
    <row r="75" spans="1:23" ht="18.75">
      <c r="A75" s="4">
        <v>68</v>
      </c>
      <c r="B75" s="5" t="s">
        <v>73</v>
      </c>
      <c r="C75" s="6"/>
      <c r="D75" s="5"/>
      <c r="E75" s="211">
        <v>17</v>
      </c>
      <c r="F75" s="211">
        <v>609</v>
      </c>
      <c r="G75" s="212"/>
      <c r="H75" s="212"/>
      <c r="I75" s="208"/>
      <c r="J75" s="208"/>
      <c r="K75" s="213">
        <v>7</v>
      </c>
      <c r="L75" s="100">
        <v>126</v>
      </c>
      <c r="M75" s="24"/>
      <c r="N75" s="24"/>
      <c r="O75" s="101"/>
      <c r="P75" s="101"/>
      <c r="Q75" s="25"/>
      <c r="R75" s="25"/>
      <c r="S75" s="102"/>
      <c r="T75" s="102"/>
      <c r="U75" s="87">
        <f t="shared" si="1"/>
        <v>735</v>
      </c>
      <c r="V75" s="87"/>
      <c r="W75" s="103"/>
    </row>
    <row r="76" spans="1:23" ht="18.75">
      <c r="A76" s="4">
        <v>69</v>
      </c>
      <c r="B76" s="5" t="s">
        <v>84</v>
      </c>
      <c r="C76" s="6"/>
      <c r="D76" s="5"/>
      <c r="E76" s="206">
        <v>5</v>
      </c>
      <c r="F76" s="211">
        <v>148</v>
      </c>
      <c r="G76" s="212"/>
      <c r="H76" s="212"/>
      <c r="I76" s="208"/>
      <c r="J76" s="208"/>
      <c r="K76" s="210"/>
      <c r="L76" s="100"/>
      <c r="M76" s="24"/>
      <c r="N76" s="24"/>
      <c r="O76" s="101"/>
      <c r="P76" s="101"/>
      <c r="Q76" s="25"/>
      <c r="R76" s="25"/>
      <c r="S76" s="102"/>
      <c r="T76" s="102"/>
      <c r="U76" s="87">
        <v>0</v>
      </c>
      <c r="V76" s="87">
        <f>F76+H76+J76+L76+N76+P76+R76+T76</f>
        <v>148</v>
      </c>
      <c r="W76" s="103"/>
    </row>
    <row r="77" spans="1:23" ht="18.75">
      <c r="A77" s="4">
        <v>70</v>
      </c>
      <c r="B77" s="5" t="s">
        <v>85</v>
      </c>
      <c r="C77" s="6"/>
      <c r="D77" s="5"/>
      <c r="E77" s="206"/>
      <c r="F77" s="206"/>
      <c r="G77" s="207"/>
      <c r="H77" s="207"/>
      <c r="I77" s="208"/>
      <c r="J77" s="208"/>
      <c r="K77" s="210"/>
      <c r="L77" s="100"/>
      <c r="M77" s="24"/>
      <c r="N77" s="24"/>
      <c r="O77" s="101"/>
      <c r="P77" s="101"/>
      <c r="Q77" s="25"/>
      <c r="R77" s="25"/>
      <c r="S77" s="102"/>
      <c r="T77" s="102"/>
      <c r="U77" s="87">
        <f t="shared" si="1"/>
        <v>0</v>
      </c>
      <c r="V77" s="87">
        <f aca="true" t="shared" si="2" ref="V77:V85">F77+H77+J77+L77+N77+P77+R77+T77</f>
        <v>0</v>
      </c>
      <c r="W77" s="103"/>
    </row>
    <row r="78" spans="1:23" ht="18.75">
      <c r="A78" s="4">
        <v>71</v>
      </c>
      <c r="B78" s="5" t="s">
        <v>90</v>
      </c>
      <c r="C78" s="6"/>
      <c r="D78" s="5"/>
      <c r="E78" s="206"/>
      <c r="F78" s="206"/>
      <c r="G78" s="207"/>
      <c r="H78" s="207"/>
      <c r="I78" s="208"/>
      <c r="J78" s="208"/>
      <c r="K78" s="210"/>
      <c r="L78" s="100"/>
      <c r="M78" s="24"/>
      <c r="N78" s="24"/>
      <c r="O78" s="101"/>
      <c r="P78" s="101"/>
      <c r="Q78" s="25"/>
      <c r="R78" s="25"/>
      <c r="S78" s="102"/>
      <c r="T78" s="102"/>
      <c r="U78" s="87">
        <f t="shared" si="1"/>
        <v>0</v>
      </c>
      <c r="V78" s="87">
        <f t="shared" si="2"/>
        <v>0</v>
      </c>
      <c r="W78" s="103"/>
    </row>
    <row r="79" spans="1:23" ht="18.75">
      <c r="A79" s="4">
        <v>72</v>
      </c>
      <c r="B79" s="5" t="s">
        <v>74</v>
      </c>
      <c r="C79" s="6"/>
      <c r="D79" s="5"/>
      <c r="E79" s="206"/>
      <c r="F79" s="206"/>
      <c r="G79" s="207"/>
      <c r="H79" s="207"/>
      <c r="I79" s="208"/>
      <c r="J79" s="208"/>
      <c r="K79" s="210"/>
      <c r="L79" s="100"/>
      <c r="M79" s="24"/>
      <c r="N79" s="24"/>
      <c r="O79" s="101"/>
      <c r="P79" s="101"/>
      <c r="Q79" s="25"/>
      <c r="R79" s="25"/>
      <c r="S79" s="102"/>
      <c r="T79" s="102"/>
      <c r="U79" s="87">
        <v>0</v>
      </c>
      <c r="V79" s="87">
        <f t="shared" si="2"/>
        <v>0</v>
      </c>
      <c r="W79" s="103"/>
    </row>
    <row r="80" spans="1:23" ht="18.75">
      <c r="A80" s="4">
        <v>73</v>
      </c>
      <c r="B80" s="5" t="s">
        <v>88</v>
      </c>
      <c r="C80" s="6"/>
      <c r="D80" s="5"/>
      <c r="E80" s="206"/>
      <c r="F80" s="206"/>
      <c r="G80" s="207"/>
      <c r="H80" s="207"/>
      <c r="I80" s="208"/>
      <c r="J80" s="208"/>
      <c r="K80" s="210"/>
      <c r="L80" s="100"/>
      <c r="M80" s="24"/>
      <c r="N80" s="24"/>
      <c r="O80" s="101"/>
      <c r="P80" s="101"/>
      <c r="Q80" s="25"/>
      <c r="R80" s="25"/>
      <c r="S80" s="102"/>
      <c r="T80" s="102"/>
      <c r="U80" s="87">
        <f t="shared" si="1"/>
        <v>0</v>
      </c>
      <c r="V80" s="87">
        <f t="shared" si="2"/>
        <v>0</v>
      </c>
      <c r="W80" s="103"/>
    </row>
    <row r="81" spans="1:23" ht="18.75">
      <c r="A81" s="4">
        <v>74</v>
      </c>
      <c r="B81" s="5" t="s">
        <v>82</v>
      </c>
      <c r="C81" s="6"/>
      <c r="D81" s="5"/>
      <c r="E81" s="206"/>
      <c r="F81" s="206"/>
      <c r="G81" s="207"/>
      <c r="H81" s="207"/>
      <c r="I81" s="208"/>
      <c r="J81" s="208"/>
      <c r="K81" s="210"/>
      <c r="L81" s="100"/>
      <c r="M81" s="24"/>
      <c r="N81" s="24"/>
      <c r="O81" s="101"/>
      <c r="P81" s="101"/>
      <c r="Q81" s="25"/>
      <c r="R81" s="25"/>
      <c r="S81" s="102"/>
      <c r="T81" s="102"/>
      <c r="U81" s="87">
        <f t="shared" si="1"/>
        <v>0</v>
      </c>
      <c r="V81" s="87">
        <f t="shared" si="2"/>
        <v>0</v>
      </c>
      <c r="W81" s="103"/>
    </row>
    <row r="82" spans="1:23" ht="18.75">
      <c r="A82" s="4">
        <v>75</v>
      </c>
      <c r="B82" s="5" t="s">
        <v>75</v>
      </c>
      <c r="C82" s="6"/>
      <c r="D82" s="5"/>
      <c r="E82" s="206"/>
      <c r="F82" s="211"/>
      <c r="G82" s="212"/>
      <c r="H82" s="212"/>
      <c r="I82" s="208"/>
      <c r="J82" s="208"/>
      <c r="K82" s="210"/>
      <c r="L82" s="100"/>
      <c r="M82" s="24"/>
      <c r="N82" s="24"/>
      <c r="O82" s="101"/>
      <c r="P82" s="101"/>
      <c r="Q82" s="25"/>
      <c r="R82" s="25"/>
      <c r="S82" s="102"/>
      <c r="T82" s="102"/>
      <c r="U82" s="87">
        <f t="shared" si="1"/>
        <v>0</v>
      </c>
      <c r="V82" s="87">
        <f t="shared" si="2"/>
        <v>0</v>
      </c>
      <c r="W82" s="103"/>
    </row>
    <row r="83" spans="1:23" ht="18.75">
      <c r="A83" s="4">
        <v>76</v>
      </c>
      <c r="B83" s="5" t="s">
        <v>86</v>
      </c>
      <c r="C83" s="6"/>
      <c r="D83" s="5"/>
      <c r="E83" s="206"/>
      <c r="F83" s="206"/>
      <c r="G83" s="207"/>
      <c r="H83" s="212"/>
      <c r="I83" s="208"/>
      <c r="J83" s="208"/>
      <c r="K83" s="210"/>
      <c r="L83" s="100"/>
      <c r="M83" s="24"/>
      <c r="N83" s="24"/>
      <c r="O83" s="101"/>
      <c r="P83" s="101"/>
      <c r="Q83" s="25"/>
      <c r="R83" s="25"/>
      <c r="S83" s="102"/>
      <c r="T83" s="102"/>
      <c r="U83" s="87">
        <v>0</v>
      </c>
      <c r="V83" s="87">
        <f t="shared" si="2"/>
        <v>0</v>
      </c>
      <c r="W83" s="103"/>
    </row>
    <row r="84" spans="1:23" ht="18.75">
      <c r="A84" s="4">
        <v>77</v>
      </c>
      <c r="B84" s="5" t="s">
        <v>143</v>
      </c>
      <c r="C84" s="6"/>
      <c r="D84" s="5"/>
      <c r="E84" s="206">
        <v>2</v>
      </c>
      <c r="F84" s="206">
        <v>104</v>
      </c>
      <c r="G84" s="207"/>
      <c r="H84" s="207"/>
      <c r="I84" s="208"/>
      <c r="J84" s="208"/>
      <c r="K84" s="210"/>
      <c r="L84" s="100"/>
      <c r="M84" s="24"/>
      <c r="N84" s="24"/>
      <c r="O84" s="101"/>
      <c r="P84" s="101"/>
      <c r="Q84" s="25"/>
      <c r="R84" s="25"/>
      <c r="S84" s="102"/>
      <c r="T84" s="102"/>
      <c r="U84" s="87">
        <v>0</v>
      </c>
      <c r="V84" s="87">
        <f>F84+H84+J84+L84+N84+P84+R84+T84</f>
        <v>104</v>
      </c>
      <c r="W84" s="103"/>
    </row>
    <row r="85" spans="1:23" ht="18.75">
      <c r="A85" s="4">
        <v>78</v>
      </c>
      <c r="B85" s="5" t="s">
        <v>77</v>
      </c>
      <c r="C85" s="6"/>
      <c r="D85" s="5"/>
      <c r="E85" s="206"/>
      <c r="F85" s="206"/>
      <c r="G85" s="207"/>
      <c r="H85" s="207"/>
      <c r="I85" s="208"/>
      <c r="J85" s="208"/>
      <c r="K85" s="210"/>
      <c r="L85" s="100"/>
      <c r="M85" s="24"/>
      <c r="N85" s="24"/>
      <c r="O85" s="101"/>
      <c r="P85" s="101"/>
      <c r="Q85" s="25"/>
      <c r="R85" s="25"/>
      <c r="S85" s="102"/>
      <c r="T85" s="102"/>
      <c r="U85" s="87">
        <f t="shared" si="1"/>
        <v>0</v>
      </c>
      <c r="V85" s="87">
        <f t="shared" si="2"/>
        <v>0</v>
      </c>
      <c r="W85" s="103"/>
    </row>
    <row r="86" spans="1:23" ht="18.75">
      <c r="A86" s="4"/>
      <c r="B86" s="5" t="s">
        <v>78</v>
      </c>
      <c r="C86" s="6"/>
      <c r="D86" s="5"/>
      <c r="E86" s="206"/>
      <c r="F86" s="206"/>
      <c r="G86" s="207"/>
      <c r="H86" s="212"/>
      <c r="I86" s="208"/>
      <c r="J86" s="208"/>
      <c r="K86" s="210"/>
      <c r="L86" s="100"/>
      <c r="M86" s="24"/>
      <c r="N86" s="24"/>
      <c r="O86" s="101"/>
      <c r="P86" s="101"/>
      <c r="Q86" s="25"/>
      <c r="R86" s="25"/>
      <c r="S86" s="102"/>
      <c r="T86" s="102"/>
      <c r="U86" s="87">
        <f t="shared" si="1"/>
        <v>0</v>
      </c>
      <c r="V86" s="87"/>
      <c r="W86" s="103"/>
    </row>
    <row r="87" spans="1:23" ht="18.75">
      <c r="A87" s="4">
        <v>79</v>
      </c>
      <c r="B87" s="5" t="s">
        <v>38</v>
      </c>
      <c r="C87" s="6"/>
      <c r="D87" s="5"/>
      <c r="E87" s="206"/>
      <c r="F87" s="206"/>
      <c r="G87" s="212"/>
      <c r="H87" s="207"/>
      <c r="I87" s="208"/>
      <c r="J87" s="208"/>
      <c r="K87" s="210"/>
      <c r="L87" s="100"/>
      <c r="M87" s="24"/>
      <c r="N87" s="24"/>
      <c r="O87" s="101"/>
      <c r="P87" s="101"/>
      <c r="Q87" s="25"/>
      <c r="R87" s="25"/>
      <c r="S87" s="102"/>
      <c r="T87" s="102"/>
      <c r="U87" s="87">
        <f t="shared" si="1"/>
        <v>0</v>
      </c>
      <c r="V87" s="87"/>
      <c r="W87" s="103"/>
    </row>
    <row r="88" spans="1:23" ht="18.75">
      <c r="A88" s="4">
        <v>80</v>
      </c>
      <c r="B88" s="5" t="s">
        <v>36</v>
      </c>
      <c r="C88" s="6"/>
      <c r="D88" s="5"/>
      <c r="E88" s="206"/>
      <c r="F88" s="211"/>
      <c r="G88" s="212"/>
      <c r="H88" s="207"/>
      <c r="I88" s="208"/>
      <c r="J88" s="208"/>
      <c r="K88" s="210">
        <v>1</v>
      </c>
      <c r="L88" s="100">
        <v>26</v>
      </c>
      <c r="M88" s="24"/>
      <c r="N88" s="24"/>
      <c r="O88" s="101"/>
      <c r="P88" s="101"/>
      <c r="Q88" s="25"/>
      <c r="R88" s="25"/>
      <c r="S88" s="102"/>
      <c r="T88" s="102"/>
      <c r="U88" s="87">
        <f t="shared" si="1"/>
        <v>26</v>
      </c>
      <c r="V88" s="87"/>
      <c r="W88" s="103"/>
    </row>
    <row r="89" spans="1:23" ht="18.75">
      <c r="A89" s="4">
        <v>81</v>
      </c>
      <c r="B89" s="5" t="s">
        <v>83</v>
      </c>
      <c r="C89" s="6"/>
      <c r="D89" s="5"/>
      <c r="E89" s="206">
        <v>2</v>
      </c>
      <c r="F89" s="206">
        <v>74</v>
      </c>
      <c r="G89" s="207"/>
      <c r="H89" s="207"/>
      <c r="I89" s="208"/>
      <c r="J89" s="208"/>
      <c r="K89" s="210"/>
      <c r="L89" s="100"/>
      <c r="M89" s="24"/>
      <c r="N89" s="24"/>
      <c r="O89" s="101"/>
      <c r="P89" s="101"/>
      <c r="Q89" s="25"/>
      <c r="R89" s="25"/>
      <c r="S89" s="102"/>
      <c r="T89" s="102"/>
      <c r="U89" s="87">
        <v>74</v>
      </c>
      <c r="V89" s="87"/>
      <c r="W89" s="103"/>
    </row>
    <row r="90" spans="1:23" ht="18.75">
      <c r="A90" s="13">
        <v>82</v>
      </c>
      <c r="B90" s="14" t="s">
        <v>87</v>
      </c>
      <c r="C90" s="15"/>
      <c r="D90" s="14"/>
      <c r="E90" s="206"/>
      <c r="F90" s="206"/>
      <c r="G90" s="207"/>
      <c r="H90" s="207"/>
      <c r="I90" s="208"/>
      <c r="J90" s="208"/>
      <c r="K90" s="210"/>
      <c r="L90" s="100"/>
      <c r="M90" s="24"/>
      <c r="N90" s="24"/>
      <c r="O90" s="101"/>
      <c r="P90" s="101"/>
      <c r="Q90" s="25"/>
      <c r="R90" s="25"/>
      <c r="S90" s="102"/>
      <c r="T90" s="180"/>
      <c r="U90" s="87">
        <f t="shared" si="1"/>
        <v>0</v>
      </c>
      <c r="V90" s="87"/>
      <c r="W90" s="103"/>
    </row>
    <row r="91" spans="1:36" s="18" customFormat="1" ht="18.75">
      <c r="A91" s="13">
        <v>83</v>
      </c>
      <c r="B91" s="14" t="s">
        <v>58</v>
      </c>
      <c r="C91" s="15"/>
      <c r="D91" s="14"/>
      <c r="E91" s="206">
        <v>16</v>
      </c>
      <c r="F91" s="206">
        <v>530</v>
      </c>
      <c r="G91" s="207"/>
      <c r="H91" s="207"/>
      <c r="I91" s="208"/>
      <c r="J91" s="208"/>
      <c r="K91" s="210"/>
      <c r="L91" s="100"/>
      <c r="M91" s="24"/>
      <c r="N91" s="181"/>
      <c r="O91" s="182"/>
      <c r="P91" s="182"/>
      <c r="Q91" s="183"/>
      <c r="R91" s="183"/>
      <c r="S91" s="180"/>
      <c r="T91" s="180"/>
      <c r="U91" s="87">
        <f t="shared" si="1"/>
        <v>530</v>
      </c>
      <c r="V91" s="87"/>
      <c r="W91" s="104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ht="18.75">
      <c r="A92" s="4">
        <v>84</v>
      </c>
      <c r="B92" s="5" t="s">
        <v>89</v>
      </c>
      <c r="C92" s="6"/>
      <c r="D92" s="5"/>
      <c r="E92" s="206"/>
      <c r="F92" s="206"/>
      <c r="G92" s="207"/>
      <c r="H92" s="207"/>
      <c r="I92" s="208"/>
      <c r="J92" s="208"/>
      <c r="K92" s="210"/>
      <c r="L92" s="100"/>
      <c r="M92" s="24"/>
      <c r="N92" s="181"/>
      <c r="O92" s="182"/>
      <c r="P92" s="182"/>
      <c r="Q92" s="183"/>
      <c r="R92" s="183"/>
      <c r="S92" s="180"/>
      <c r="T92" s="102"/>
      <c r="U92" s="87">
        <f t="shared" si="1"/>
        <v>0</v>
      </c>
      <c r="V92" s="87"/>
      <c r="W92" s="104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23" ht="18.75">
      <c r="A93" s="4">
        <v>85</v>
      </c>
      <c r="B93" s="5" t="s">
        <v>29</v>
      </c>
      <c r="C93" s="214"/>
      <c r="D93" s="6"/>
      <c r="E93" s="206"/>
      <c r="F93" s="206"/>
      <c r="G93" s="207"/>
      <c r="H93" s="207"/>
      <c r="I93" s="208"/>
      <c r="J93" s="208"/>
      <c r="K93" s="210"/>
      <c r="L93" s="100"/>
      <c r="M93" s="24"/>
      <c r="N93" s="24"/>
      <c r="O93" s="101"/>
      <c r="P93" s="101"/>
      <c r="Q93" s="25"/>
      <c r="R93" s="25"/>
      <c r="S93" s="102"/>
      <c r="T93" s="102"/>
      <c r="U93" s="87">
        <f t="shared" si="1"/>
        <v>0</v>
      </c>
      <c r="V93" s="87"/>
      <c r="W93" s="103"/>
    </row>
    <row r="94" spans="1:23" ht="18.75">
      <c r="A94" s="4">
        <v>86</v>
      </c>
      <c r="B94" s="5" t="s">
        <v>81</v>
      </c>
      <c r="C94" s="6"/>
      <c r="D94" s="5"/>
      <c r="E94" s="206">
        <v>394</v>
      </c>
      <c r="F94" s="206">
        <v>12608</v>
      </c>
      <c r="G94" s="207"/>
      <c r="H94" s="212"/>
      <c r="I94" s="208"/>
      <c r="J94" s="208"/>
      <c r="K94" s="210"/>
      <c r="L94" s="100"/>
      <c r="M94" s="24"/>
      <c r="N94" s="24"/>
      <c r="O94" s="101"/>
      <c r="P94" s="101"/>
      <c r="Q94" s="25"/>
      <c r="R94" s="25"/>
      <c r="S94" s="102"/>
      <c r="T94" s="102"/>
      <c r="U94" s="87">
        <f t="shared" si="1"/>
        <v>12608</v>
      </c>
      <c r="V94" s="87"/>
      <c r="W94" s="103"/>
    </row>
    <row r="95" spans="1:23" ht="18.75">
      <c r="A95" s="4"/>
      <c r="B95" s="5" t="s">
        <v>110</v>
      </c>
      <c r="C95" s="6"/>
      <c r="D95" s="5"/>
      <c r="E95" s="206"/>
      <c r="F95" s="206"/>
      <c r="G95" s="207"/>
      <c r="H95" s="207"/>
      <c r="I95" s="208"/>
      <c r="J95" s="208"/>
      <c r="K95" s="210"/>
      <c r="L95" s="100"/>
      <c r="M95" s="24"/>
      <c r="N95" s="24"/>
      <c r="O95" s="101"/>
      <c r="P95" s="101"/>
      <c r="Q95" s="25"/>
      <c r="R95" s="25"/>
      <c r="S95" s="102"/>
      <c r="T95" s="102"/>
      <c r="U95" s="87">
        <f t="shared" si="1"/>
        <v>0</v>
      </c>
      <c r="V95" s="87"/>
      <c r="W95" s="103"/>
    </row>
    <row r="96" spans="1:23" ht="18.75">
      <c r="A96" s="4"/>
      <c r="B96" s="5" t="s">
        <v>109</v>
      </c>
      <c r="C96" s="6"/>
      <c r="D96" s="5"/>
      <c r="E96" s="206"/>
      <c r="F96" s="206"/>
      <c r="G96" s="207"/>
      <c r="H96" s="207"/>
      <c r="I96" s="208"/>
      <c r="J96" s="208"/>
      <c r="K96" s="100"/>
      <c r="L96" s="100"/>
      <c r="M96" s="24"/>
      <c r="N96" s="24"/>
      <c r="O96" s="101"/>
      <c r="P96" s="101"/>
      <c r="Q96" s="25"/>
      <c r="R96" s="25"/>
      <c r="S96" s="102"/>
      <c r="T96" s="102"/>
      <c r="U96" s="87">
        <f t="shared" si="1"/>
        <v>0</v>
      </c>
      <c r="V96" s="87"/>
      <c r="W96" s="103"/>
    </row>
    <row r="97" spans="1:23" ht="19.5" thickBot="1">
      <c r="A97" s="4">
        <v>87</v>
      </c>
      <c r="B97" s="5" t="s">
        <v>60</v>
      </c>
      <c r="C97" s="6"/>
      <c r="D97" s="5"/>
      <c r="E97" s="206"/>
      <c r="F97" s="215"/>
      <c r="G97" s="216"/>
      <c r="H97" s="207"/>
      <c r="I97" s="208"/>
      <c r="J97" s="208"/>
      <c r="K97" s="100"/>
      <c r="L97" s="100"/>
      <c r="M97" s="24"/>
      <c r="N97" s="24"/>
      <c r="O97" s="101"/>
      <c r="P97" s="101"/>
      <c r="Q97" s="25"/>
      <c r="R97" s="184"/>
      <c r="S97" s="185"/>
      <c r="T97" s="217"/>
      <c r="U97" s="87">
        <f t="shared" si="1"/>
        <v>0</v>
      </c>
      <c r="V97" s="87"/>
      <c r="W97" s="103"/>
    </row>
    <row r="98" spans="2:23" ht="20.25" thickBot="1" thickTop="1">
      <c r="B98" s="190"/>
      <c r="C98" s="190"/>
      <c r="D98" s="190"/>
      <c r="E98" s="218">
        <f aca="true" t="shared" si="3" ref="E98:M98">SUM(E6:E97)</f>
        <v>1347</v>
      </c>
      <c r="F98" s="218">
        <f t="shared" si="3"/>
        <v>49523</v>
      </c>
      <c r="G98" s="219">
        <f t="shared" si="3"/>
        <v>223</v>
      </c>
      <c r="H98" s="219">
        <f t="shared" si="3"/>
        <v>11167</v>
      </c>
      <c r="I98" s="220">
        <f t="shared" si="3"/>
        <v>3</v>
      </c>
      <c r="J98" s="221">
        <f t="shared" si="3"/>
        <v>1900</v>
      </c>
      <c r="K98" s="222">
        <f t="shared" si="3"/>
        <v>200</v>
      </c>
      <c r="L98" s="222">
        <f t="shared" si="3"/>
        <v>3918</v>
      </c>
      <c r="M98" s="223">
        <f t="shared" si="3"/>
        <v>0</v>
      </c>
      <c r="N98" s="223"/>
      <c r="O98" s="224"/>
      <c r="P98" s="224"/>
      <c r="Q98" s="225"/>
      <c r="R98" s="225"/>
      <c r="S98" s="217">
        <f>SUM(S6:S97)</f>
        <v>309</v>
      </c>
      <c r="T98" s="217">
        <f>SUM(T6:T97)</f>
        <v>2235</v>
      </c>
      <c r="U98" s="87">
        <f>SUM(U6:U97)</f>
        <v>68491</v>
      </c>
      <c r="V98" s="87">
        <f>SUM(V6:V97)</f>
        <v>252</v>
      </c>
      <c r="W98" s="103">
        <f>U98+V98</f>
        <v>68743</v>
      </c>
    </row>
    <row r="99" spans="2:21" ht="19.5" thickTop="1">
      <c r="B99" s="190"/>
      <c r="C99" s="190"/>
      <c r="D99" s="190"/>
      <c r="E99" s="191"/>
      <c r="U99" s="179"/>
    </row>
    <row r="100" ht="18.75">
      <c r="X100" s="179"/>
    </row>
  </sheetData>
  <sheetProtection/>
  <mergeCells count="5">
    <mergeCell ref="A1:S2"/>
    <mergeCell ref="A4:A5"/>
    <mergeCell ref="B4:D5"/>
    <mergeCell ref="E4:T4"/>
    <mergeCell ref="W4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R99"/>
  <sheetViews>
    <sheetView zoomScale="80" zoomScaleNormal="80" zoomScalePageLayoutView="0" workbookViewId="0" topLeftCell="A1">
      <selection activeCell="F4" sqref="F4:U4"/>
    </sheetView>
  </sheetViews>
  <sheetFormatPr defaultColWidth="7.421875" defaultRowHeight="21.75"/>
  <cols>
    <col min="1" max="1" width="4.7109375" style="109" customWidth="1"/>
    <col min="2" max="4" width="7.421875" style="1" customWidth="1"/>
    <col min="5" max="5" width="12.7109375" style="1" customWidth="1"/>
    <col min="6" max="6" width="8.57421875" style="1" customWidth="1"/>
    <col min="7" max="7" width="8.140625" style="1" customWidth="1"/>
    <col min="8" max="8" width="10.7109375" style="1" customWidth="1"/>
    <col min="9" max="9" width="7.8515625" style="1" customWidth="1"/>
    <col min="10" max="10" width="11.00390625" style="1" customWidth="1"/>
    <col min="11" max="11" width="7.421875" style="1" customWidth="1"/>
    <col min="12" max="12" width="8.28125" style="1" customWidth="1"/>
    <col min="13" max="13" width="7.421875" style="1" customWidth="1"/>
    <col min="14" max="14" width="11.57421875" style="1" customWidth="1"/>
    <col min="15" max="15" width="9.7109375" style="1" customWidth="1"/>
    <col min="16" max="17" width="9.8515625" style="1" customWidth="1"/>
    <col min="18" max="19" width="7.421875" style="1" customWidth="1"/>
    <col min="20" max="21" width="7.421875" style="23" customWidth="1"/>
    <col min="22" max="24" width="8.421875" style="1" customWidth="1"/>
    <col min="25" max="16384" width="7.421875" style="1" customWidth="1"/>
  </cols>
  <sheetData>
    <row r="1" spans="1:21" ht="25.5" customHeight="1">
      <c r="A1" s="390" t="s">
        <v>134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189"/>
    </row>
    <row r="2" spans="1:21" ht="23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189"/>
    </row>
    <row r="3" spans="2:6" ht="8.25" customHeight="1">
      <c r="B3" s="190"/>
      <c r="C3" s="190"/>
      <c r="D3" s="190"/>
      <c r="E3" s="190"/>
      <c r="F3" s="191"/>
    </row>
    <row r="4" spans="1:24" ht="25.5" customHeight="1">
      <c r="A4" s="367" t="s">
        <v>105</v>
      </c>
      <c r="B4" s="391" t="s">
        <v>91</v>
      </c>
      <c r="C4" s="391"/>
      <c r="D4" s="391"/>
      <c r="E4" s="392"/>
      <c r="F4" s="387" t="s">
        <v>144</v>
      </c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  <c r="V4" s="327"/>
      <c r="W4" s="192" t="s">
        <v>119</v>
      </c>
      <c r="X4" s="375" t="s">
        <v>106</v>
      </c>
    </row>
    <row r="5" spans="1:24" ht="23.25" customHeight="1">
      <c r="A5" s="367"/>
      <c r="B5" s="393"/>
      <c r="C5" s="393"/>
      <c r="D5" s="393"/>
      <c r="E5" s="394"/>
      <c r="F5" s="193" t="s">
        <v>129</v>
      </c>
      <c r="G5" s="194" t="s">
        <v>121</v>
      </c>
      <c r="H5" s="195" t="s">
        <v>128</v>
      </c>
      <c r="I5" s="195" t="s">
        <v>121</v>
      </c>
      <c r="J5" s="196" t="s">
        <v>122</v>
      </c>
      <c r="K5" s="197" t="s">
        <v>121</v>
      </c>
      <c r="L5" s="198" t="s">
        <v>123</v>
      </c>
      <c r="M5" s="199" t="s">
        <v>121</v>
      </c>
      <c r="N5" s="200" t="s">
        <v>124</v>
      </c>
      <c r="O5" s="200" t="s">
        <v>121</v>
      </c>
      <c r="P5" s="201" t="s">
        <v>125</v>
      </c>
      <c r="Q5" s="201" t="s">
        <v>121</v>
      </c>
      <c r="R5" s="202" t="s">
        <v>126</v>
      </c>
      <c r="S5" s="202" t="s">
        <v>121</v>
      </c>
      <c r="T5" s="203" t="s">
        <v>127</v>
      </c>
      <c r="U5" s="203" t="s">
        <v>121</v>
      </c>
      <c r="V5" s="204" t="s">
        <v>118</v>
      </c>
      <c r="W5" s="205" t="s">
        <v>118</v>
      </c>
      <c r="X5" s="376"/>
    </row>
    <row r="6" spans="1:24" ht="18.75">
      <c r="A6" s="326">
        <v>1</v>
      </c>
      <c r="B6" s="5" t="s">
        <v>1</v>
      </c>
      <c r="C6" s="6"/>
      <c r="D6" s="5"/>
      <c r="E6" s="7"/>
      <c r="F6" s="206">
        <v>1</v>
      </c>
      <c r="G6" s="206">
        <v>37</v>
      </c>
      <c r="H6" s="207"/>
      <c r="I6" s="207"/>
      <c r="J6" s="208"/>
      <c r="K6" s="209"/>
      <c r="L6" s="210">
        <v>1</v>
      </c>
      <c r="M6" s="100">
        <v>18</v>
      </c>
      <c r="N6" s="24"/>
      <c r="O6" s="24"/>
      <c r="P6" s="101"/>
      <c r="Q6" s="101"/>
      <c r="R6" s="25"/>
      <c r="S6" s="25"/>
      <c r="T6" s="102"/>
      <c r="U6" s="102"/>
      <c r="V6" s="87">
        <f>G6+I6+K6+M6+O6+Q6+S6+U6</f>
        <v>55</v>
      </c>
      <c r="W6" s="87"/>
      <c r="X6" s="103"/>
    </row>
    <row r="7" spans="1:24" ht="18.75">
      <c r="A7" s="326">
        <v>2</v>
      </c>
      <c r="B7" s="5" t="s">
        <v>0</v>
      </c>
      <c r="C7" s="6"/>
      <c r="D7" s="5"/>
      <c r="E7" s="7"/>
      <c r="F7" s="206">
        <v>4</v>
      </c>
      <c r="G7" s="206">
        <v>353</v>
      </c>
      <c r="H7" s="207"/>
      <c r="I7" s="207"/>
      <c r="J7" s="208"/>
      <c r="K7" s="209"/>
      <c r="L7" s="210"/>
      <c r="M7" s="100"/>
      <c r="N7" s="24"/>
      <c r="O7" s="24"/>
      <c r="P7" s="101"/>
      <c r="Q7" s="101"/>
      <c r="R7" s="25"/>
      <c r="S7" s="25"/>
      <c r="T7" s="102"/>
      <c r="U7" s="102"/>
      <c r="V7" s="87">
        <f aca="true" t="shared" si="0" ref="V7:V70">G7+I7+K7+M7+O7+Q7+S7+U7</f>
        <v>353</v>
      </c>
      <c r="W7" s="87"/>
      <c r="X7" s="103"/>
    </row>
    <row r="8" spans="1:24" ht="18.75">
      <c r="A8" s="326">
        <v>3</v>
      </c>
      <c r="B8" s="5" t="s">
        <v>2</v>
      </c>
      <c r="C8" s="6"/>
      <c r="D8" s="5"/>
      <c r="E8" s="7"/>
      <c r="F8" s="206"/>
      <c r="G8" s="206"/>
      <c r="H8" s="207"/>
      <c r="I8" s="207"/>
      <c r="J8" s="208"/>
      <c r="K8" s="208"/>
      <c r="L8" s="210"/>
      <c r="M8" s="100"/>
      <c r="N8" s="24"/>
      <c r="O8" s="24"/>
      <c r="P8" s="101"/>
      <c r="Q8" s="101"/>
      <c r="R8" s="25"/>
      <c r="S8" s="25"/>
      <c r="T8" s="102"/>
      <c r="U8" s="102"/>
      <c r="V8" s="87">
        <f t="shared" si="0"/>
        <v>0</v>
      </c>
      <c r="W8" s="87"/>
      <c r="X8" s="103"/>
    </row>
    <row r="9" spans="1:24" ht="18.75">
      <c r="A9" s="326">
        <v>4</v>
      </c>
      <c r="B9" s="5" t="s">
        <v>22</v>
      </c>
      <c r="C9" s="6"/>
      <c r="D9" s="5"/>
      <c r="E9" s="7"/>
      <c r="F9" s="206">
        <v>19</v>
      </c>
      <c r="G9" s="206">
        <v>748</v>
      </c>
      <c r="H9" s="207"/>
      <c r="I9" s="207"/>
      <c r="J9" s="208"/>
      <c r="K9" s="208"/>
      <c r="L9" s="210"/>
      <c r="M9" s="100"/>
      <c r="N9" s="24"/>
      <c r="O9" s="24"/>
      <c r="P9" s="101"/>
      <c r="Q9" s="101"/>
      <c r="R9" s="25"/>
      <c r="S9" s="25"/>
      <c r="T9" s="102"/>
      <c r="U9" s="102"/>
      <c r="V9" s="87">
        <f t="shared" si="0"/>
        <v>748</v>
      </c>
      <c r="W9" s="87"/>
      <c r="X9" s="103"/>
    </row>
    <row r="10" spans="1:24" ht="18.75">
      <c r="A10" s="326">
        <v>5</v>
      </c>
      <c r="B10" s="5" t="s">
        <v>62</v>
      </c>
      <c r="C10" s="6"/>
      <c r="D10" s="5"/>
      <c r="E10" s="7"/>
      <c r="F10" s="206">
        <v>34</v>
      </c>
      <c r="G10" s="206">
        <v>1458</v>
      </c>
      <c r="H10" s="207"/>
      <c r="I10" s="207"/>
      <c r="J10" s="208"/>
      <c r="K10" s="208"/>
      <c r="L10" s="210">
        <v>1</v>
      </c>
      <c r="M10" s="100">
        <v>58</v>
      </c>
      <c r="N10" s="24"/>
      <c r="O10" s="24"/>
      <c r="P10" s="101"/>
      <c r="Q10" s="101"/>
      <c r="R10" s="25"/>
      <c r="S10" s="25"/>
      <c r="T10" s="102"/>
      <c r="U10" s="102"/>
      <c r="V10" s="87">
        <f t="shared" si="0"/>
        <v>1516</v>
      </c>
      <c r="W10" s="87"/>
      <c r="X10" s="103"/>
    </row>
    <row r="11" spans="1:24" ht="18.75">
      <c r="A11" s="326">
        <v>6</v>
      </c>
      <c r="B11" s="5" t="s">
        <v>3</v>
      </c>
      <c r="C11" s="6"/>
      <c r="D11" s="5"/>
      <c r="E11" s="7"/>
      <c r="F11" s="206">
        <v>25</v>
      </c>
      <c r="G11" s="206">
        <v>835</v>
      </c>
      <c r="H11" s="207"/>
      <c r="I11" s="207"/>
      <c r="J11" s="208"/>
      <c r="K11" s="208"/>
      <c r="L11" s="210"/>
      <c r="M11" s="100"/>
      <c r="N11" s="24"/>
      <c r="O11" s="24"/>
      <c r="P11" s="101"/>
      <c r="Q11" s="101"/>
      <c r="R11" s="25"/>
      <c r="S11" s="25"/>
      <c r="T11" s="102"/>
      <c r="U11" s="102"/>
      <c r="V11" s="87">
        <f t="shared" si="0"/>
        <v>835</v>
      </c>
      <c r="W11" s="87"/>
      <c r="X11" s="103"/>
    </row>
    <row r="12" spans="1:24" ht="18.75">
      <c r="A12" s="326">
        <v>7</v>
      </c>
      <c r="B12" s="5" t="s">
        <v>4</v>
      </c>
      <c r="C12" s="6"/>
      <c r="D12" s="5"/>
      <c r="E12" s="7"/>
      <c r="F12" s="206"/>
      <c r="G12" s="206"/>
      <c r="H12" s="207"/>
      <c r="I12" s="207"/>
      <c r="J12" s="208"/>
      <c r="K12" s="208"/>
      <c r="L12" s="210"/>
      <c r="M12" s="100"/>
      <c r="N12" s="24"/>
      <c r="O12" s="24"/>
      <c r="P12" s="101"/>
      <c r="Q12" s="101"/>
      <c r="R12" s="25"/>
      <c r="S12" s="25"/>
      <c r="T12" s="102"/>
      <c r="U12" s="102"/>
      <c r="V12" s="87">
        <f t="shared" si="0"/>
        <v>0</v>
      </c>
      <c r="W12" s="87"/>
      <c r="X12" s="103"/>
    </row>
    <row r="13" spans="1:24" ht="18.75">
      <c r="A13" s="326">
        <v>8</v>
      </c>
      <c r="B13" s="5" t="s">
        <v>5</v>
      </c>
      <c r="C13" s="6"/>
      <c r="D13" s="5"/>
      <c r="E13" s="7"/>
      <c r="F13" s="206"/>
      <c r="G13" s="206"/>
      <c r="H13" s="207"/>
      <c r="I13" s="207"/>
      <c r="J13" s="208"/>
      <c r="K13" s="208"/>
      <c r="L13" s="210"/>
      <c r="M13" s="100"/>
      <c r="N13" s="24"/>
      <c r="O13" s="24"/>
      <c r="P13" s="101"/>
      <c r="Q13" s="101"/>
      <c r="R13" s="25"/>
      <c r="S13" s="25"/>
      <c r="T13" s="102"/>
      <c r="U13" s="102"/>
      <c r="V13" s="87">
        <f t="shared" si="0"/>
        <v>0</v>
      </c>
      <c r="W13" s="87"/>
      <c r="X13" s="103"/>
    </row>
    <row r="14" spans="1:24" ht="18.75">
      <c r="A14" s="326">
        <v>9</v>
      </c>
      <c r="B14" s="5" t="s">
        <v>35</v>
      </c>
      <c r="C14" s="6"/>
      <c r="D14" s="5"/>
      <c r="E14" s="7"/>
      <c r="F14" s="206">
        <v>1</v>
      </c>
      <c r="G14" s="206">
        <v>42</v>
      </c>
      <c r="H14" s="207"/>
      <c r="I14" s="207"/>
      <c r="J14" s="208"/>
      <c r="K14" s="208"/>
      <c r="L14" s="210">
        <v>52</v>
      </c>
      <c r="M14" s="100">
        <v>1552</v>
      </c>
      <c r="N14" s="24"/>
      <c r="O14" s="24"/>
      <c r="P14" s="101"/>
      <c r="Q14" s="101"/>
      <c r="R14" s="25"/>
      <c r="S14" s="25"/>
      <c r="T14" s="102"/>
      <c r="U14" s="102"/>
      <c r="V14" s="87">
        <f t="shared" si="0"/>
        <v>1594</v>
      </c>
      <c r="W14" s="87"/>
      <c r="X14" s="103"/>
    </row>
    <row r="15" spans="1:24" ht="18.75">
      <c r="A15" s="326">
        <v>10</v>
      </c>
      <c r="B15" s="5" t="s">
        <v>34</v>
      </c>
      <c r="C15" s="6"/>
      <c r="D15" s="5"/>
      <c r="E15" s="7"/>
      <c r="F15" s="206">
        <v>128</v>
      </c>
      <c r="G15" s="206">
        <v>4553</v>
      </c>
      <c r="H15" s="207"/>
      <c r="I15" s="207"/>
      <c r="J15" s="208"/>
      <c r="K15" s="208"/>
      <c r="L15" s="210">
        <v>84</v>
      </c>
      <c r="M15" s="100">
        <v>1842</v>
      </c>
      <c r="N15" s="24"/>
      <c r="O15" s="24"/>
      <c r="P15" s="101"/>
      <c r="Q15" s="101"/>
      <c r="R15" s="25"/>
      <c r="S15" s="25"/>
      <c r="T15" s="102"/>
      <c r="U15" s="102"/>
      <c r="V15" s="87">
        <f t="shared" si="0"/>
        <v>6395</v>
      </c>
      <c r="W15" s="87"/>
      <c r="X15" s="103"/>
    </row>
    <row r="16" spans="1:24" ht="18.75">
      <c r="A16" s="326">
        <v>12</v>
      </c>
      <c r="B16" s="5" t="s">
        <v>108</v>
      </c>
      <c r="C16" s="6"/>
      <c r="D16" s="5"/>
      <c r="E16" s="7"/>
      <c r="F16" s="211">
        <v>24</v>
      </c>
      <c r="G16" s="206">
        <v>828</v>
      </c>
      <c r="H16" s="207"/>
      <c r="I16" s="207"/>
      <c r="J16" s="208"/>
      <c r="K16" s="208"/>
      <c r="L16" s="210">
        <v>25</v>
      </c>
      <c r="M16" s="100">
        <v>450</v>
      </c>
      <c r="N16" s="24"/>
      <c r="O16" s="24"/>
      <c r="P16" s="101"/>
      <c r="Q16" s="101"/>
      <c r="R16" s="25"/>
      <c r="S16" s="25"/>
      <c r="T16" s="102"/>
      <c r="U16" s="102"/>
      <c r="V16" s="87">
        <f t="shared" si="0"/>
        <v>1278</v>
      </c>
      <c r="W16" s="87"/>
      <c r="X16" s="103"/>
    </row>
    <row r="17" spans="1:24" ht="18.75">
      <c r="A17" s="326">
        <v>13</v>
      </c>
      <c r="B17" s="5" t="s">
        <v>20</v>
      </c>
      <c r="C17" s="6"/>
      <c r="D17" s="5"/>
      <c r="E17" s="7"/>
      <c r="F17" s="211">
        <v>44</v>
      </c>
      <c r="G17" s="206">
        <v>2014</v>
      </c>
      <c r="H17" s="207"/>
      <c r="I17" s="207"/>
      <c r="J17" s="208"/>
      <c r="K17" s="208"/>
      <c r="L17" s="210">
        <v>21</v>
      </c>
      <c r="M17" s="100">
        <v>388</v>
      </c>
      <c r="N17" s="24"/>
      <c r="O17" s="24"/>
      <c r="P17" s="101"/>
      <c r="Q17" s="101"/>
      <c r="R17" s="25"/>
      <c r="S17" s="25"/>
      <c r="T17" s="102"/>
      <c r="U17" s="102"/>
      <c r="V17" s="87">
        <f t="shared" si="0"/>
        <v>2402</v>
      </c>
      <c r="W17" s="87"/>
      <c r="X17" s="103"/>
    </row>
    <row r="18" spans="1:24" ht="18.75">
      <c r="A18" s="326">
        <v>14</v>
      </c>
      <c r="B18" s="5" t="s">
        <v>6</v>
      </c>
      <c r="C18" s="6"/>
      <c r="D18" s="5"/>
      <c r="E18" s="7"/>
      <c r="F18" s="206">
        <v>7</v>
      </c>
      <c r="G18" s="206">
        <v>244</v>
      </c>
      <c r="H18" s="207"/>
      <c r="I18" s="207"/>
      <c r="J18" s="208"/>
      <c r="K18" s="208"/>
      <c r="L18" s="210">
        <v>6</v>
      </c>
      <c r="M18" s="100">
        <v>148</v>
      </c>
      <c r="N18" s="24"/>
      <c r="O18" s="24"/>
      <c r="P18" s="101"/>
      <c r="Q18" s="101"/>
      <c r="R18" s="25"/>
      <c r="S18" s="25"/>
      <c r="T18" s="102"/>
      <c r="U18" s="102"/>
      <c r="V18" s="87">
        <f t="shared" si="0"/>
        <v>392</v>
      </c>
      <c r="W18" s="87"/>
      <c r="X18" s="103"/>
    </row>
    <row r="19" spans="1:24" ht="18.75">
      <c r="A19" s="326">
        <v>15</v>
      </c>
      <c r="B19" s="5" t="s">
        <v>19</v>
      </c>
      <c r="C19" s="6"/>
      <c r="D19" s="5"/>
      <c r="E19" s="7"/>
      <c r="F19" s="206">
        <v>14</v>
      </c>
      <c r="G19" s="206">
        <v>501</v>
      </c>
      <c r="H19" s="207"/>
      <c r="I19" s="207"/>
      <c r="J19" s="208"/>
      <c r="K19" s="208"/>
      <c r="L19" s="210">
        <v>79</v>
      </c>
      <c r="M19" s="100">
        <v>1726</v>
      </c>
      <c r="N19" s="24"/>
      <c r="O19" s="24"/>
      <c r="P19" s="101"/>
      <c r="Q19" s="101"/>
      <c r="R19" s="25"/>
      <c r="S19" s="25"/>
      <c r="T19" s="102"/>
      <c r="U19" s="102"/>
      <c r="V19" s="87">
        <f t="shared" si="0"/>
        <v>2227</v>
      </c>
      <c r="W19" s="87"/>
      <c r="X19" s="103"/>
    </row>
    <row r="20" spans="1:24" ht="18.75">
      <c r="A20" s="326">
        <v>16</v>
      </c>
      <c r="B20" s="5" t="s">
        <v>7</v>
      </c>
      <c r="C20" s="6"/>
      <c r="D20" s="5"/>
      <c r="E20" s="7"/>
      <c r="F20" s="206"/>
      <c r="G20" s="206"/>
      <c r="H20" s="207"/>
      <c r="I20" s="207"/>
      <c r="J20" s="208"/>
      <c r="K20" s="208"/>
      <c r="L20" s="210"/>
      <c r="M20" s="100"/>
      <c r="N20" s="24"/>
      <c r="O20" s="24"/>
      <c r="P20" s="101"/>
      <c r="Q20" s="101"/>
      <c r="R20" s="25"/>
      <c r="S20" s="25"/>
      <c r="T20" s="102"/>
      <c r="U20" s="102"/>
      <c r="V20" s="87">
        <f t="shared" si="0"/>
        <v>0</v>
      </c>
      <c r="W20" s="87"/>
      <c r="X20" s="103"/>
    </row>
    <row r="21" spans="1:24" ht="18.75">
      <c r="A21" s="326">
        <v>17</v>
      </c>
      <c r="B21" s="5" t="s">
        <v>67</v>
      </c>
      <c r="C21" s="6"/>
      <c r="D21" s="5"/>
      <c r="E21" s="7"/>
      <c r="F21" s="206"/>
      <c r="G21" s="206"/>
      <c r="H21" s="207"/>
      <c r="I21" s="207"/>
      <c r="J21" s="208"/>
      <c r="K21" s="208"/>
      <c r="L21" s="210"/>
      <c r="M21" s="100"/>
      <c r="N21" s="24"/>
      <c r="O21" s="24"/>
      <c r="P21" s="101"/>
      <c r="Q21" s="101"/>
      <c r="R21" s="25"/>
      <c r="S21" s="25"/>
      <c r="T21" s="102"/>
      <c r="U21" s="102"/>
      <c r="V21" s="87">
        <f t="shared" si="0"/>
        <v>0</v>
      </c>
      <c r="W21" s="87"/>
      <c r="X21" s="103"/>
    </row>
    <row r="22" spans="1:24" ht="18.75">
      <c r="A22" s="326">
        <v>18</v>
      </c>
      <c r="B22" s="5" t="s">
        <v>68</v>
      </c>
      <c r="C22" s="6"/>
      <c r="D22" s="5"/>
      <c r="E22" s="7"/>
      <c r="F22" s="206"/>
      <c r="G22" s="206"/>
      <c r="H22" s="212"/>
      <c r="I22" s="212"/>
      <c r="J22" s="208"/>
      <c r="K22" s="208"/>
      <c r="L22" s="213"/>
      <c r="M22" s="100"/>
      <c r="N22" s="24"/>
      <c r="O22" s="24"/>
      <c r="P22" s="101"/>
      <c r="Q22" s="101"/>
      <c r="R22" s="25"/>
      <c r="S22" s="25"/>
      <c r="T22" s="102"/>
      <c r="U22" s="102"/>
      <c r="V22" s="87">
        <f t="shared" si="0"/>
        <v>0</v>
      </c>
      <c r="W22" s="87"/>
      <c r="X22" s="103"/>
    </row>
    <row r="23" spans="1:24" ht="18.75">
      <c r="A23" s="326"/>
      <c r="B23" s="5" t="s">
        <v>31</v>
      </c>
      <c r="C23" s="6"/>
      <c r="D23" s="5"/>
      <c r="E23" s="7"/>
      <c r="F23" s="206"/>
      <c r="G23" s="206"/>
      <c r="H23" s="207"/>
      <c r="I23" s="207"/>
      <c r="J23" s="208"/>
      <c r="K23" s="208"/>
      <c r="L23" s="210"/>
      <c r="M23" s="100"/>
      <c r="N23" s="24"/>
      <c r="O23" s="24"/>
      <c r="P23" s="101"/>
      <c r="Q23" s="101"/>
      <c r="R23" s="25"/>
      <c r="S23" s="25"/>
      <c r="T23" s="102"/>
      <c r="U23" s="102"/>
      <c r="V23" s="87">
        <f t="shared" si="0"/>
        <v>0</v>
      </c>
      <c r="W23" s="87"/>
      <c r="X23" s="103"/>
    </row>
    <row r="24" spans="1:24" ht="18.75">
      <c r="A24" s="326">
        <v>19</v>
      </c>
      <c r="B24" s="5" t="s">
        <v>69</v>
      </c>
      <c r="C24" s="6"/>
      <c r="D24" s="5"/>
      <c r="E24" s="7"/>
      <c r="F24" s="206"/>
      <c r="G24" s="206"/>
      <c r="H24" s="207"/>
      <c r="I24" s="207"/>
      <c r="J24" s="208"/>
      <c r="K24" s="208"/>
      <c r="L24" s="210"/>
      <c r="M24" s="100"/>
      <c r="N24" s="24"/>
      <c r="O24" s="24"/>
      <c r="P24" s="101"/>
      <c r="Q24" s="101"/>
      <c r="R24" s="25"/>
      <c r="S24" s="25"/>
      <c r="T24" s="102"/>
      <c r="U24" s="102"/>
      <c r="V24" s="87">
        <f t="shared" si="0"/>
        <v>0</v>
      </c>
      <c r="W24" s="87"/>
      <c r="X24" s="103"/>
    </row>
    <row r="25" spans="1:24" ht="18.75">
      <c r="A25" s="326">
        <v>20</v>
      </c>
      <c r="B25" s="5" t="s">
        <v>70</v>
      </c>
      <c r="C25" s="6"/>
      <c r="D25" s="5"/>
      <c r="E25" s="7"/>
      <c r="F25" s="206"/>
      <c r="G25" s="206"/>
      <c r="H25" s="207"/>
      <c r="I25" s="207"/>
      <c r="J25" s="208"/>
      <c r="K25" s="208"/>
      <c r="L25" s="210"/>
      <c r="M25" s="100"/>
      <c r="N25" s="24"/>
      <c r="O25" s="24"/>
      <c r="P25" s="101"/>
      <c r="Q25" s="101"/>
      <c r="R25" s="25"/>
      <c r="S25" s="25"/>
      <c r="T25" s="102"/>
      <c r="U25" s="102"/>
      <c r="V25" s="87">
        <f t="shared" si="0"/>
        <v>0</v>
      </c>
      <c r="W25" s="87"/>
      <c r="X25" s="103"/>
    </row>
    <row r="26" spans="1:24" ht="18.75">
      <c r="A26" s="326">
        <v>21</v>
      </c>
      <c r="B26" s="5" t="s">
        <v>71</v>
      </c>
      <c r="C26" s="6"/>
      <c r="D26" s="5"/>
      <c r="E26" s="7"/>
      <c r="F26" s="206"/>
      <c r="G26" s="206"/>
      <c r="H26" s="207"/>
      <c r="I26" s="207"/>
      <c r="J26" s="208"/>
      <c r="K26" s="208"/>
      <c r="L26" s="210"/>
      <c r="M26" s="100"/>
      <c r="N26" s="24"/>
      <c r="O26" s="24"/>
      <c r="P26" s="101"/>
      <c r="Q26" s="101"/>
      <c r="R26" s="25"/>
      <c r="S26" s="25"/>
      <c r="T26" s="102"/>
      <c r="U26" s="102"/>
      <c r="V26" s="87">
        <f t="shared" si="0"/>
        <v>0</v>
      </c>
      <c r="W26" s="87"/>
      <c r="X26" s="103"/>
    </row>
    <row r="27" spans="1:24" ht="18.75">
      <c r="A27" s="326"/>
      <c r="B27" s="5" t="s">
        <v>72</v>
      </c>
      <c r="C27" s="6"/>
      <c r="D27" s="5"/>
      <c r="E27" s="7"/>
      <c r="F27" s="211"/>
      <c r="G27" s="211"/>
      <c r="H27" s="212"/>
      <c r="I27" s="212"/>
      <c r="J27" s="208"/>
      <c r="K27" s="208"/>
      <c r="L27" s="213"/>
      <c r="M27" s="100"/>
      <c r="N27" s="24"/>
      <c r="O27" s="24"/>
      <c r="P27" s="101"/>
      <c r="Q27" s="101"/>
      <c r="R27" s="25"/>
      <c r="S27" s="25"/>
      <c r="T27" s="102"/>
      <c r="U27" s="102"/>
      <c r="V27" s="87">
        <f t="shared" si="0"/>
        <v>0</v>
      </c>
      <c r="W27" s="87"/>
      <c r="X27" s="103"/>
    </row>
    <row r="28" spans="1:24" ht="18.75">
      <c r="A28" s="326">
        <v>22</v>
      </c>
      <c r="B28" s="5" t="s">
        <v>28</v>
      </c>
      <c r="C28" s="6"/>
      <c r="D28" s="5"/>
      <c r="E28" s="7"/>
      <c r="F28" s="206">
        <v>10</v>
      </c>
      <c r="G28" s="206">
        <v>555</v>
      </c>
      <c r="H28" s="207"/>
      <c r="I28" s="207"/>
      <c r="J28" s="208"/>
      <c r="K28" s="208"/>
      <c r="L28" s="210"/>
      <c r="M28" s="100"/>
      <c r="N28" s="24"/>
      <c r="O28" s="24"/>
      <c r="P28" s="101"/>
      <c r="Q28" s="101"/>
      <c r="R28" s="25"/>
      <c r="S28" s="25"/>
      <c r="T28" s="102"/>
      <c r="U28" s="102"/>
      <c r="V28" s="87">
        <f t="shared" si="0"/>
        <v>555</v>
      </c>
      <c r="W28" s="87"/>
      <c r="X28" s="103"/>
    </row>
    <row r="29" spans="1:24" ht="18.75">
      <c r="A29" s="326">
        <v>23</v>
      </c>
      <c r="B29" s="5" t="s">
        <v>8</v>
      </c>
      <c r="C29" s="6"/>
      <c r="D29" s="5"/>
      <c r="E29" s="7"/>
      <c r="F29" s="206"/>
      <c r="G29" s="211"/>
      <c r="H29" s="212"/>
      <c r="I29" s="212"/>
      <c r="J29" s="208"/>
      <c r="K29" s="208"/>
      <c r="L29" s="210"/>
      <c r="M29" s="100"/>
      <c r="N29" s="24"/>
      <c r="O29" s="24"/>
      <c r="P29" s="101"/>
      <c r="Q29" s="101"/>
      <c r="R29" s="25"/>
      <c r="S29" s="25"/>
      <c r="T29" s="102"/>
      <c r="U29" s="102"/>
      <c r="V29" s="87">
        <f t="shared" si="0"/>
        <v>0</v>
      </c>
      <c r="W29" s="87"/>
      <c r="X29" s="103"/>
    </row>
    <row r="30" spans="1:24" ht="18.75">
      <c r="A30" s="326">
        <v>24</v>
      </c>
      <c r="B30" s="5" t="s">
        <v>51</v>
      </c>
      <c r="C30" s="6"/>
      <c r="D30" s="5"/>
      <c r="E30" s="7"/>
      <c r="F30" s="206">
        <v>2</v>
      </c>
      <c r="G30" s="206">
        <v>74</v>
      </c>
      <c r="H30" s="207"/>
      <c r="I30" s="207"/>
      <c r="J30" s="208"/>
      <c r="K30" s="208"/>
      <c r="L30" s="210"/>
      <c r="M30" s="100"/>
      <c r="N30" s="24"/>
      <c r="O30" s="24"/>
      <c r="P30" s="101"/>
      <c r="Q30" s="101"/>
      <c r="R30" s="25"/>
      <c r="S30" s="25"/>
      <c r="T30" s="102"/>
      <c r="U30" s="102"/>
      <c r="V30" s="87">
        <f t="shared" si="0"/>
        <v>74</v>
      </c>
      <c r="W30" s="87"/>
      <c r="X30" s="103"/>
    </row>
    <row r="31" spans="1:24" ht="18.75">
      <c r="A31" s="326">
        <v>25</v>
      </c>
      <c r="B31" s="5" t="s">
        <v>52</v>
      </c>
      <c r="C31" s="6"/>
      <c r="D31" s="5"/>
      <c r="E31" s="7"/>
      <c r="F31" s="206"/>
      <c r="G31" s="206"/>
      <c r="H31" s="207"/>
      <c r="I31" s="207"/>
      <c r="J31" s="208"/>
      <c r="K31" s="208"/>
      <c r="L31" s="210"/>
      <c r="M31" s="100"/>
      <c r="N31" s="24"/>
      <c r="O31" s="24"/>
      <c r="P31" s="101"/>
      <c r="Q31" s="101"/>
      <c r="R31" s="25"/>
      <c r="S31" s="25"/>
      <c r="T31" s="102"/>
      <c r="U31" s="102"/>
      <c r="V31" s="87">
        <f t="shared" si="0"/>
        <v>0</v>
      </c>
      <c r="W31" s="87"/>
      <c r="X31" s="103"/>
    </row>
    <row r="32" spans="1:24" ht="18.75">
      <c r="A32" s="326">
        <v>26</v>
      </c>
      <c r="B32" s="5" t="s">
        <v>65</v>
      </c>
      <c r="C32" s="6"/>
      <c r="D32" s="5"/>
      <c r="E32" s="7"/>
      <c r="F32" s="206"/>
      <c r="G32" s="206"/>
      <c r="H32" s="207"/>
      <c r="I32" s="207"/>
      <c r="J32" s="208"/>
      <c r="K32" s="208"/>
      <c r="L32" s="210"/>
      <c r="M32" s="100"/>
      <c r="N32" s="24"/>
      <c r="O32" s="24"/>
      <c r="P32" s="101"/>
      <c r="Q32" s="101"/>
      <c r="R32" s="25"/>
      <c r="S32" s="25"/>
      <c r="T32" s="102"/>
      <c r="U32" s="102"/>
      <c r="V32" s="87">
        <f t="shared" si="0"/>
        <v>0</v>
      </c>
      <c r="W32" s="87"/>
      <c r="X32" s="103"/>
    </row>
    <row r="33" spans="1:24" ht="18.75">
      <c r="A33" s="326"/>
      <c r="B33" s="5" t="s">
        <v>66</v>
      </c>
      <c r="C33" s="6"/>
      <c r="D33" s="5"/>
      <c r="E33" s="7"/>
      <c r="F33" s="206"/>
      <c r="G33" s="211"/>
      <c r="H33" s="212"/>
      <c r="I33" s="212"/>
      <c r="J33" s="208"/>
      <c r="K33" s="208"/>
      <c r="L33" s="210"/>
      <c r="M33" s="100"/>
      <c r="N33" s="24"/>
      <c r="O33" s="24"/>
      <c r="P33" s="101"/>
      <c r="Q33" s="101"/>
      <c r="R33" s="25"/>
      <c r="S33" s="25"/>
      <c r="T33" s="102"/>
      <c r="U33" s="102"/>
      <c r="V33" s="87">
        <f t="shared" si="0"/>
        <v>0</v>
      </c>
      <c r="W33" s="87"/>
      <c r="X33" s="103"/>
    </row>
    <row r="34" spans="1:24" ht="18.75">
      <c r="A34" s="326">
        <v>27</v>
      </c>
      <c r="B34" s="5" t="s">
        <v>30</v>
      </c>
      <c r="C34" s="6"/>
      <c r="D34" s="5"/>
      <c r="E34" s="7"/>
      <c r="F34" s="206"/>
      <c r="G34" s="206"/>
      <c r="H34" s="207"/>
      <c r="I34" s="207"/>
      <c r="J34" s="208"/>
      <c r="K34" s="208"/>
      <c r="L34" s="210"/>
      <c r="M34" s="100"/>
      <c r="N34" s="24"/>
      <c r="O34" s="24"/>
      <c r="P34" s="101"/>
      <c r="Q34" s="101"/>
      <c r="R34" s="25"/>
      <c r="S34" s="25"/>
      <c r="T34" s="102"/>
      <c r="U34" s="102"/>
      <c r="V34" s="87">
        <f t="shared" si="0"/>
        <v>0</v>
      </c>
      <c r="W34" s="87"/>
      <c r="X34" s="103"/>
    </row>
    <row r="35" spans="1:24" ht="18.75">
      <c r="A35" s="326">
        <v>28</v>
      </c>
      <c r="B35" s="5" t="s">
        <v>32</v>
      </c>
      <c r="C35" s="6"/>
      <c r="D35" s="5"/>
      <c r="E35" s="7"/>
      <c r="F35" s="206"/>
      <c r="G35" s="206"/>
      <c r="H35" s="207"/>
      <c r="I35" s="207"/>
      <c r="J35" s="208"/>
      <c r="K35" s="208"/>
      <c r="L35" s="210"/>
      <c r="M35" s="100"/>
      <c r="N35" s="24"/>
      <c r="O35" s="24"/>
      <c r="P35" s="101"/>
      <c r="Q35" s="101"/>
      <c r="R35" s="25"/>
      <c r="S35" s="25"/>
      <c r="T35" s="102"/>
      <c r="U35" s="102"/>
      <c r="V35" s="87">
        <f t="shared" si="0"/>
        <v>0</v>
      </c>
      <c r="W35" s="87"/>
      <c r="X35" s="103"/>
    </row>
    <row r="36" spans="1:24" ht="18.75">
      <c r="A36" s="326">
        <v>29</v>
      </c>
      <c r="B36" s="5" t="s">
        <v>9</v>
      </c>
      <c r="C36" s="6"/>
      <c r="D36" s="5"/>
      <c r="E36" s="7"/>
      <c r="F36" s="211">
        <v>7</v>
      </c>
      <c r="G36" s="211">
        <v>239</v>
      </c>
      <c r="H36" s="212"/>
      <c r="I36" s="212"/>
      <c r="J36" s="208"/>
      <c r="K36" s="208"/>
      <c r="L36" s="210"/>
      <c r="M36" s="100"/>
      <c r="N36" s="24"/>
      <c r="O36" s="24"/>
      <c r="P36" s="101"/>
      <c r="Q36" s="101"/>
      <c r="R36" s="25"/>
      <c r="S36" s="25"/>
      <c r="T36" s="102"/>
      <c r="U36" s="102"/>
      <c r="V36" s="87">
        <f t="shared" si="0"/>
        <v>239</v>
      </c>
      <c r="W36" s="87"/>
      <c r="X36" s="103"/>
    </row>
    <row r="37" spans="1:24" ht="18.75">
      <c r="A37" s="326">
        <v>30</v>
      </c>
      <c r="B37" s="5" t="s">
        <v>27</v>
      </c>
      <c r="C37" s="6"/>
      <c r="D37" s="5"/>
      <c r="E37" s="7"/>
      <c r="F37" s="211">
        <v>70</v>
      </c>
      <c r="G37" s="206">
        <v>3879</v>
      </c>
      <c r="H37" s="207"/>
      <c r="I37" s="207"/>
      <c r="J37" s="208"/>
      <c r="K37" s="208"/>
      <c r="L37" s="210">
        <v>1</v>
      </c>
      <c r="M37" s="100">
        <v>16</v>
      </c>
      <c r="N37" s="24"/>
      <c r="O37" s="24"/>
      <c r="P37" s="101"/>
      <c r="Q37" s="101"/>
      <c r="R37" s="25"/>
      <c r="S37" s="25"/>
      <c r="T37" s="102"/>
      <c r="U37" s="102"/>
      <c r="V37" s="87">
        <f t="shared" si="0"/>
        <v>3895</v>
      </c>
      <c r="W37" s="87"/>
      <c r="X37" s="103"/>
    </row>
    <row r="38" spans="1:24" ht="18.75">
      <c r="A38" s="326">
        <v>31</v>
      </c>
      <c r="B38" s="5" t="s">
        <v>39</v>
      </c>
      <c r="C38" s="6"/>
      <c r="D38" s="5"/>
      <c r="E38" s="7"/>
      <c r="F38" s="211">
        <v>1</v>
      </c>
      <c r="G38" s="206">
        <v>32</v>
      </c>
      <c r="H38" s="212"/>
      <c r="I38" s="212"/>
      <c r="J38" s="208"/>
      <c r="K38" s="208"/>
      <c r="L38" s="210"/>
      <c r="M38" s="100"/>
      <c r="N38" s="24"/>
      <c r="O38" s="24"/>
      <c r="P38" s="101"/>
      <c r="Q38" s="101"/>
      <c r="R38" s="25"/>
      <c r="S38" s="25"/>
      <c r="T38" s="102"/>
      <c r="U38" s="102"/>
      <c r="V38" s="87">
        <f t="shared" si="0"/>
        <v>32</v>
      </c>
      <c r="W38" s="87"/>
      <c r="X38" s="103"/>
    </row>
    <row r="39" spans="1:24" ht="18.75">
      <c r="A39" s="326">
        <v>32</v>
      </c>
      <c r="B39" s="5" t="s">
        <v>10</v>
      </c>
      <c r="C39" s="6"/>
      <c r="D39" s="5"/>
      <c r="E39" s="7"/>
      <c r="F39" s="211">
        <v>9</v>
      </c>
      <c r="G39" s="206">
        <v>548</v>
      </c>
      <c r="H39" s="207"/>
      <c r="I39" s="207"/>
      <c r="J39" s="208"/>
      <c r="K39" s="208"/>
      <c r="L39" s="210">
        <v>10</v>
      </c>
      <c r="M39" s="100">
        <v>566</v>
      </c>
      <c r="N39" s="24"/>
      <c r="O39" s="24"/>
      <c r="P39" s="101"/>
      <c r="Q39" s="101"/>
      <c r="R39" s="25"/>
      <c r="S39" s="25"/>
      <c r="T39" s="102">
        <v>36</v>
      </c>
      <c r="U39" s="102">
        <v>108</v>
      </c>
      <c r="V39" s="87">
        <f t="shared" si="0"/>
        <v>1222</v>
      </c>
      <c r="W39" s="87"/>
      <c r="X39" s="103"/>
    </row>
    <row r="40" spans="1:24" ht="18.75">
      <c r="A40" s="326">
        <v>33</v>
      </c>
      <c r="B40" s="5" t="s">
        <v>18</v>
      </c>
      <c r="C40" s="6"/>
      <c r="D40" s="5"/>
      <c r="E40" s="7"/>
      <c r="F40" s="211">
        <v>1294</v>
      </c>
      <c r="G40" s="206">
        <v>47797</v>
      </c>
      <c r="H40" s="207"/>
      <c r="I40" s="207"/>
      <c r="J40" s="208"/>
      <c r="K40" s="208"/>
      <c r="L40" s="210">
        <v>50</v>
      </c>
      <c r="M40" s="100">
        <v>1080</v>
      </c>
      <c r="N40" s="24"/>
      <c r="O40" s="24"/>
      <c r="P40" s="101"/>
      <c r="Q40" s="101"/>
      <c r="R40" s="25"/>
      <c r="S40" s="25"/>
      <c r="T40" s="102"/>
      <c r="U40" s="102"/>
      <c r="V40" s="87">
        <f t="shared" si="0"/>
        <v>48877</v>
      </c>
      <c r="W40" s="87"/>
      <c r="X40" s="103"/>
    </row>
    <row r="41" spans="1:24" ht="18.75">
      <c r="A41" s="326">
        <v>34</v>
      </c>
      <c r="B41" s="5" t="s">
        <v>17</v>
      </c>
      <c r="C41" s="6"/>
      <c r="D41" s="5"/>
      <c r="E41" s="7"/>
      <c r="F41" s="211">
        <v>35</v>
      </c>
      <c r="G41" s="206">
        <v>1265</v>
      </c>
      <c r="H41" s="207"/>
      <c r="I41" s="207"/>
      <c r="J41" s="208"/>
      <c r="K41" s="208"/>
      <c r="L41" s="210"/>
      <c r="M41" s="100"/>
      <c r="N41" s="24"/>
      <c r="O41" s="24"/>
      <c r="P41" s="101"/>
      <c r="Q41" s="101"/>
      <c r="R41" s="25"/>
      <c r="S41" s="25"/>
      <c r="T41" s="102">
        <v>161</v>
      </c>
      <c r="U41" s="102">
        <v>805</v>
      </c>
      <c r="V41" s="87">
        <f t="shared" si="0"/>
        <v>2070</v>
      </c>
      <c r="W41" s="87"/>
      <c r="X41" s="103"/>
    </row>
    <row r="42" spans="1:24" ht="18.75">
      <c r="A42" s="326">
        <v>35</v>
      </c>
      <c r="B42" s="5" t="s">
        <v>80</v>
      </c>
      <c r="C42" s="6"/>
      <c r="D42" s="5"/>
      <c r="E42" s="7"/>
      <c r="F42" s="206"/>
      <c r="G42" s="206"/>
      <c r="H42" s="207"/>
      <c r="I42" s="207"/>
      <c r="J42" s="208"/>
      <c r="K42" s="208"/>
      <c r="L42" s="210"/>
      <c r="M42" s="100"/>
      <c r="N42" s="24"/>
      <c r="O42" s="24"/>
      <c r="P42" s="101"/>
      <c r="Q42" s="101"/>
      <c r="R42" s="25"/>
      <c r="S42" s="25"/>
      <c r="T42" s="102"/>
      <c r="U42" s="102"/>
      <c r="V42" s="87">
        <f t="shared" si="0"/>
        <v>0</v>
      </c>
      <c r="W42" s="87"/>
      <c r="X42" s="103"/>
    </row>
    <row r="43" spans="1:24" ht="18.75">
      <c r="A43" s="326">
        <v>36</v>
      </c>
      <c r="B43" s="5" t="s">
        <v>63</v>
      </c>
      <c r="C43" s="6"/>
      <c r="D43" s="5"/>
      <c r="E43" s="7"/>
      <c r="F43" s="206"/>
      <c r="G43" s="206"/>
      <c r="H43" s="207"/>
      <c r="I43" s="207"/>
      <c r="J43" s="208"/>
      <c r="K43" s="208"/>
      <c r="L43" s="210"/>
      <c r="M43" s="100"/>
      <c r="N43" s="24"/>
      <c r="O43" s="24"/>
      <c r="P43" s="101"/>
      <c r="Q43" s="101"/>
      <c r="R43" s="25"/>
      <c r="S43" s="25"/>
      <c r="T43" s="102"/>
      <c r="U43" s="102"/>
      <c r="V43" s="87">
        <f t="shared" si="0"/>
        <v>0</v>
      </c>
      <c r="W43" s="87"/>
      <c r="X43" s="103"/>
    </row>
    <row r="44" spans="1:24" ht="18.75">
      <c r="A44" s="326">
        <v>37</v>
      </c>
      <c r="B44" s="5" t="s">
        <v>61</v>
      </c>
      <c r="C44" s="6"/>
      <c r="D44" s="5"/>
      <c r="E44" s="7"/>
      <c r="F44" s="206"/>
      <c r="G44" s="206"/>
      <c r="H44" s="207"/>
      <c r="I44" s="207"/>
      <c r="J44" s="208"/>
      <c r="K44" s="208"/>
      <c r="L44" s="210"/>
      <c r="M44" s="100"/>
      <c r="N44" s="24"/>
      <c r="O44" s="24"/>
      <c r="P44" s="101"/>
      <c r="Q44" s="101"/>
      <c r="R44" s="25"/>
      <c r="S44" s="25"/>
      <c r="T44" s="102"/>
      <c r="U44" s="102"/>
      <c r="V44" s="87">
        <f t="shared" si="0"/>
        <v>0</v>
      </c>
      <c r="W44" s="87"/>
      <c r="X44" s="103"/>
    </row>
    <row r="45" spans="1:24" ht="18.75">
      <c r="A45" s="326">
        <v>38</v>
      </c>
      <c r="B45" s="5" t="s">
        <v>55</v>
      </c>
      <c r="C45" s="6"/>
      <c r="D45" s="5"/>
      <c r="E45" s="7"/>
      <c r="F45" s="206"/>
      <c r="G45" s="206"/>
      <c r="H45" s="207"/>
      <c r="I45" s="207"/>
      <c r="J45" s="208"/>
      <c r="K45" s="208"/>
      <c r="L45" s="210"/>
      <c r="M45" s="100"/>
      <c r="N45" s="24"/>
      <c r="O45" s="24"/>
      <c r="P45" s="101"/>
      <c r="Q45" s="101"/>
      <c r="R45" s="25"/>
      <c r="S45" s="25"/>
      <c r="T45" s="102"/>
      <c r="U45" s="102"/>
      <c r="V45" s="87">
        <f t="shared" si="0"/>
        <v>0</v>
      </c>
      <c r="W45" s="87"/>
      <c r="X45" s="103"/>
    </row>
    <row r="46" spans="1:24" ht="18.75">
      <c r="A46" s="326">
        <v>39</v>
      </c>
      <c r="B46" s="5" t="s">
        <v>59</v>
      </c>
      <c r="C46" s="6"/>
      <c r="D46" s="5"/>
      <c r="E46" s="7"/>
      <c r="F46" s="206"/>
      <c r="G46" s="206"/>
      <c r="H46" s="207"/>
      <c r="I46" s="207"/>
      <c r="J46" s="208"/>
      <c r="K46" s="208"/>
      <c r="L46" s="210"/>
      <c r="M46" s="100"/>
      <c r="N46" s="24"/>
      <c r="O46" s="24"/>
      <c r="P46" s="101"/>
      <c r="Q46" s="101"/>
      <c r="R46" s="25"/>
      <c r="S46" s="25"/>
      <c r="T46" s="102"/>
      <c r="U46" s="102"/>
      <c r="V46" s="87">
        <f t="shared" si="0"/>
        <v>0</v>
      </c>
      <c r="W46" s="87"/>
      <c r="X46" s="103"/>
    </row>
    <row r="47" spans="1:24" ht="18.75">
      <c r="A47" s="326">
        <v>40</v>
      </c>
      <c r="B47" s="5" t="s">
        <v>64</v>
      </c>
      <c r="C47" s="6"/>
      <c r="D47" s="5"/>
      <c r="E47" s="7"/>
      <c r="F47" s="206"/>
      <c r="G47" s="206"/>
      <c r="H47" s="207"/>
      <c r="I47" s="207"/>
      <c r="J47" s="208"/>
      <c r="K47" s="208"/>
      <c r="L47" s="210"/>
      <c r="M47" s="100"/>
      <c r="N47" s="24"/>
      <c r="O47" s="24"/>
      <c r="P47" s="101"/>
      <c r="Q47" s="101"/>
      <c r="R47" s="25"/>
      <c r="S47" s="25"/>
      <c r="T47" s="102"/>
      <c r="U47" s="102"/>
      <c r="V47" s="87">
        <f t="shared" si="0"/>
        <v>0</v>
      </c>
      <c r="W47" s="87"/>
      <c r="X47" s="103"/>
    </row>
    <row r="48" spans="1:24" ht="18.75">
      <c r="A48" s="326">
        <v>41</v>
      </c>
      <c r="B48" s="5" t="s">
        <v>79</v>
      </c>
      <c r="C48" s="6"/>
      <c r="D48" s="5"/>
      <c r="E48" s="7"/>
      <c r="F48" s="206"/>
      <c r="G48" s="206"/>
      <c r="H48" s="207"/>
      <c r="I48" s="207"/>
      <c r="J48" s="208"/>
      <c r="K48" s="208"/>
      <c r="L48" s="210"/>
      <c r="M48" s="100"/>
      <c r="N48" s="24"/>
      <c r="O48" s="24"/>
      <c r="P48" s="101"/>
      <c r="Q48" s="101"/>
      <c r="R48" s="25"/>
      <c r="S48" s="25"/>
      <c r="T48" s="102"/>
      <c r="U48" s="102"/>
      <c r="V48" s="87">
        <f t="shared" si="0"/>
        <v>0</v>
      </c>
      <c r="W48" s="87"/>
      <c r="X48" s="103"/>
    </row>
    <row r="49" spans="1:24" s="17" customFormat="1" ht="18.75">
      <c r="A49" s="88">
        <v>42</v>
      </c>
      <c r="B49" s="14" t="s">
        <v>11</v>
      </c>
      <c r="C49" s="15"/>
      <c r="D49" s="14"/>
      <c r="E49" s="16"/>
      <c r="F49" s="211">
        <v>162</v>
      </c>
      <c r="G49" s="206">
        <v>6042</v>
      </c>
      <c r="H49" s="207"/>
      <c r="I49" s="207"/>
      <c r="J49" s="208"/>
      <c r="K49" s="208"/>
      <c r="L49" s="210">
        <v>47</v>
      </c>
      <c r="M49" s="100">
        <v>852</v>
      </c>
      <c r="N49" s="24"/>
      <c r="O49" s="24"/>
      <c r="P49" s="101"/>
      <c r="Q49" s="101"/>
      <c r="R49" s="25"/>
      <c r="S49" s="25"/>
      <c r="T49" s="102"/>
      <c r="U49" s="102"/>
      <c r="V49" s="87">
        <f t="shared" si="0"/>
        <v>6894</v>
      </c>
      <c r="W49" s="87"/>
      <c r="X49" s="104"/>
    </row>
    <row r="50" spans="1:148" s="18" customFormat="1" ht="18.75">
      <c r="A50" s="88">
        <v>43</v>
      </c>
      <c r="B50" s="14" t="s">
        <v>33</v>
      </c>
      <c r="C50" s="15"/>
      <c r="D50" s="14"/>
      <c r="E50" s="16"/>
      <c r="F50" s="211">
        <v>48</v>
      </c>
      <c r="G50" s="206">
        <v>3005</v>
      </c>
      <c r="H50" s="207">
        <v>21</v>
      </c>
      <c r="I50" s="207">
        <v>1079</v>
      </c>
      <c r="J50" s="208"/>
      <c r="K50" s="208"/>
      <c r="L50" s="210"/>
      <c r="M50" s="100"/>
      <c r="N50" s="24"/>
      <c r="O50" s="24"/>
      <c r="P50" s="101"/>
      <c r="Q50" s="101"/>
      <c r="R50" s="25"/>
      <c r="S50" s="25"/>
      <c r="T50" s="102"/>
      <c r="U50" s="102"/>
      <c r="V50" s="87">
        <f t="shared" si="0"/>
        <v>4084</v>
      </c>
      <c r="W50" s="87"/>
      <c r="X50" s="105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</row>
    <row r="51" spans="1:24" ht="18.75">
      <c r="A51" s="326">
        <v>44</v>
      </c>
      <c r="B51" s="5" t="s">
        <v>12</v>
      </c>
      <c r="C51" s="6"/>
      <c r="D51" s="5"/>
      <c r="E51" s="7"/>
      <c r="F51" s="211">
        <v>1</v>
      </c>
      <c r="G51" s="206">
        <v>42</v>
      </c>
      <c r="H51" s="207"/>
      <c r="I51" s="207"/>
      <c r="J51" s="208"/>
      <c r="K51" s="208"/>
      <c r="L51" s="210"/>
      <c r="M51" s="100"/>
      <c r="N51" s="24"/>
      <c r="O51" s="24"/>
      <c r="P51" s="101"/>
      <c r="Q51" s="101"/>
      <c r="R51" s="25"/>
      <c r="S51" s="25"/>
      <c r="T51" s="102"/>
      <c r="U51" s="102"/>
      <c r="V51" s="87">
        <f t="shared" si="0"/>
        <v>42</v>
      </c>
      <c r="W51" s="87"/>
      <c r="X51" s="103"/>
    </row>
    <row r="52" spans="1:24" ht="18.75">
      <c r="A52" s="326">
        <v>45</v>
      </c>
      <c r="B52" s="5" t="s">
        <v>37</v>
      </c>
      <c r="C52" s="6"/>
      <c r="D52" s="5"/>
      <c r="E52" s="7"/>
      <c r="F52" s="211">
        <v>11</v>
      </c>
      <c r="G52" s="206">
        <v>422</v>
      </c>
      <c r="H52" s="207"/>
      <c r="I52" s="207"/>
      <c r="J52" s="208"/>
      <c r="K52" s="208"/>
      <c r="L52" s="210"/>
      <c r="M52" s="100"/>
      <c r="N52" s="24"/>
      <c r="O52" s="24"/>
      <c r="P52" s="101"/>
      <c r="Q52" s="101"/>
      <c r="R52" s="25"/>
      <c r="S52" s="25"/>
      <c r="T52" s="102"/>
      <c r="U52" s="102"/>
      <c r="V52" s="87">
        <f t="shared" si="0"/>
        <v>422</v>
      </c>
      <c r="W52" s="87"/>
      <c r="X52" s="103"/>
    </row>
    <row r="53" spans="1:24" ht="18.75">
      <c r="A53" s="326">
        <v>46</v>
      </c>
      <c r="B53" s="5" t="s">
        <v>131</v>
      </c>
      <c r="C53" s="6"/>
      <c r="D53" s="5"/>
      <c r="E53" s="7"/>
      <c r="F53" s="206"/>
      <c r="G53" s="206"/>
      <c r="H53" s="207"/>
      <c r="I53" s="207"/>
      <c r="J53" s="208"/>
      <c r="K53" s="208"/>
      <c r="L53" s="210"/>
      <c r="M53" s="100"/>
      <c r="N53" s="24"/>
      <c r="O53" s="24"/>
      <c r="P53" s="101"/>
      <c r="Q53" s="101"/>
      <c r="R53" s="25"/>
      <c r="S53" s="25"/>
      <c r="T53" s="102"/>
      <c r="U53" s="102"/>
      <c r="V53" s="87">
        <f t="shared" si="0"/>
        <v>0</v>
      </c>
      <c r="W53" s="87"/>
      <c r="X53" s="103"/>
    </row>
    <row r="54" spans="1:24" ht="18.75">
      <c r="A54" s="326">
        <v>47</v>
      </c>
      <c r="B54" s="5" t="s">
        <v>53</v>
      </c>
      <c r="C54" s="6"/>
      <c r="D54" s="5"/>
      <c r="E54" s="7"/>
      <c r="F54" s="206"/>
      <c r="G54" s="206"/>
      <c r="H54" s="207"/>
      <c r="I54" s="207"/>
      <c r="J54" s="208"/>
      <c r="K54" s="208"/>
      <c r="L54" s="210"/>
      <c r="M54" s="100"/>
      <c r="N54" s="24"/>
      <c r="O54" s="24"/>
      <c r="P54" s="101"/>
      <c r="Q54" s="101"/>
      <c r="R54" s="25"/>
      <c r="S54" s="25"/>
      <c r="T54" s="102"/>
      <c r="U54" s="102"/>
      <c r="V54" s="87">
        <f t="shared" si="0"/>
        <v>0</v>
      </c>
      <c r="W54" s="87"/>
      <c r="X54" s="103"/>
    </row>
    <row r="55" spans="1:24" ht="18.75">
      <c r="A55" s="326">
        <v>48</v>
      </c>
      <c r="B55" s="5" t="s">
        <v>47</v>
      </c>
      <c r="C55" s="6"/>
      <c r="D55" s="5"/>
      <c r="E55" s="7"/>
      <c r="F55" s="206"/>
      <c r="G55" s="206"/>
      <c r="H55" s="207"/>
      <c r="I55" s="207"/>
      <c r="J55" s="208"/>
      <c r="K55" s="208"/>
      <c r="L55" s="210"/>
      <c r="M55" s="100"/>
      <c r="N55" s="24"/>
      <c r="O55" s="24"/>
      <c r="P55" s="101"/>
      <c r="Q55" s="101"/>
      <c r="R55" s="25"/>
      <c r="S55" s="25"/>
      <c r="T55" s="102"/>
      <c r="U55" s="102"/>
      <c r="V55" s="87">
        <f t="shared" si="0"/>
        <v>0</v>
      </c>
      <c r="W55" s="87"/>
      <c r="X55" s="103"/>
    </row>
    <row r="56" spans="1:24" ht="18.75">
      <c r="A56" s="326">
        <v>49</v>
      </c>
      <c r="B56" s="5" t="s">
        <v>16</v>
      </c>
      <c r="C56" s="6"/>
      <c r="D56" s="5"/>
      <c r="E56" s="7"/>
      <c r="F56" s="206"/>
      <c r="G56" s="206"/>
      <c r="H56" s="207"/>
      <c r="I56" s="207"/>
      <c r="J56" s="208"/>
      <c r="K56" s="208"/>
      <c r="L56" s="210"/>
      <c r="M56" s="100"/>
      <c r="N56" s="24"/>
      <c r="O56" s="24"/>
      <c r="P56" s="101"/>
      <c r="Q56" s="101"/>
      <c r="R56" s="25"/>
      <c r="S56" s="25"/>
      <c r="T56" s="102"/>
      <c r="U56" s="102"/>
      <c r="V56" s="87">
        <f t="shared" si="0"/>
        <v>0</v>
      </c>
      <c r="W56" s="87"/>
      <c r="X56" s="103"/>
    </row>
    <row r="57" spans="1:24" ht="18.75">
      <c r="A57" s="326">
        <v>50</v>
      </c>
      <c r="B57" s="5" t="s">
        <v>13</v>
      </c>
      <c r="C57" s="6"/>
      <c r="D57" s="5"/>
      <c r="E57" s="7"/>
      <c r="F57" s="206">
        <v>46</v>
      </c>
      <c r="G57" s="206">
        <v>2177</v>
      </c>
      <c r="H57" s="207"/>
      <c r="I57" s="207"/>
      <c r="J57" s="208"/>
      <c r="K57" s="208"/>
      <c r="L57" s="210"/>
      <c r="M57" s="100"/>
      <c r="N57" s="24"/>
      <c r="O57" s="24"/>
      <c r="P57" s="101"/>
      <c r="Q57" s="101"/>
      <c r="R57" s="25"/>
      <c r="S57" s="25"/>
      <c r="T57" s="102">
        <v>43</v>
      </c>
      <c r="U57" s="102">
        <v>215</v>
      </c>
      <c r="V57" s="87">
        <f t="shared" si="0"/>
        <v>2392</v>
      </c>
      <c r="W57" s="87"/>
      <c r="X57" s="103"/>
    </row>
    <row r="58" spans="1:24" ht="18.75">
      <c r="A58" s="326">
        <v>51</v>
      </c>
      <c r="B58" s="5" t="s">
        <v>14</v>
      </c>
      <c r="C58" s="6"/>
      <c r="D58" s="5"/>
      <c r="E58" s="7"/>
      <c r="F58" s="206">
        <v>20</v>
      </c>
      <c r="G58" s="206">
        <v>685</v>
      </c>
      <c r="H58" s="207">
        <v>3</v>
      </c>
      <c r="I58" s="207">
        <v>152</v>
      </c>
      <c r="J58" s="208"/>
      <c r="K58" s="208"/>
      <c r="L58" s="210"/>
      <c r="M58" s="100"/>
      <c r="N58" s="24"/>
      <c r="O58" s="24"/>
      <c r="P58" s="101"/>
      <c r="Q58" s="101"/>
      <c r="R58" s="25"/>
      <c r="S58" s="25"/>
      <c r="T58" s="102"/>
      <c r="U58" s="102"/>
      <c r="V58" s="87">
        <f t="shared" si="0"/>
        <v>837</v>
      </c>
      <c r="W58" s="87"/>
      <c r="X58" s="103"/>
    </row>
    <row r="59" spans="1:24" ht="18.75">
      <c r="A59" s="326">
        <v>52</v>
      </c>
      <c r="B59" s="5" t="s">
        <v>44</v>
      </c>
      <c r="C59" s="6"/>
      <c r="D59" s="5"/>
      <c r="E59" s="7"/>
      <c r="F59" s="206"/>
      <c r="G59" s="206"/>
      <c r="H59" s="207">
        <v>46</v>
      </c>
      <c r="I59" s="207">
        <v>2350</v>
      </c>
      <c r="J59" s="208"/>
      <c r="K59" s="208"/>
      <c r="L59" s="210">
        <v>2</v>
      </c>
      <c r="M59" s="100">
        <v>48</v>
      </c>
      <c r="N59" s="24"/>
      <c r="O59" s="24"/>
      <c r="P59" s="101"/>
      <c r="Q59" s="101"/>
      <c r="R59" s="25"/>
      <c r="S59" s="25"/>
      <c r="T59" s="102"/>
      <c r="U59" s="102"/>
      <c r="V59" s="87">
        <f t="shared" si="0"/>
        <v>2398</v>
      </c>
      <c r="W59" s="87"/>
      <c r="X59" s="103"/>
    </row>
    <row r="60" spans="1:24" ht="18.75">
      <c r="A60" s="326">
        <v>53</v>
      </c>
      <c r="B60" s="5" t="s">
        <v>15</v>
      </c>
      <c r="C60" s="6"/>
      <c r="D60" s="5"/>
      <c r="E60" s="7"/>
      <c r="F60" s="206">
        <v>76</v>
      </c>
      <c r="G60" s="206">
        <v>2487</v>
      </c>
      <c r="H60" s="207"/>
      <c r="I60" s="207"/>
      <c r="J60" s="208"/>
      <c r="K60" s="208"/>
      <c r="L60" s="210">
        <v>39</v>
      </c>
      <c r="M60" s="100">
        <v>644</v>
      </c>
      <c r="N60" s="24"/>
      <c r="O60" s="24"/>
      <c r="P60" s="101"/>
      <c r="Q60" s="101"/>
      <c r="R60" s="25"/>
      <c r="S60" s="25"/>
      <c r="T60" s="102"/>
      <c r="U60" s="102"/>
      <c r="V60" s="87">
        <f t="shared" si="0"/>
        <v>3131</v>
      </c>
      <c r="W60" s="87"/>
      <c r="X60" s="103"/>
    </row>
    <row r="61" spans="1:24" ht="18.75">
      <c r="A61" s="326">
        <v>54</v>
      </c>
      <c r="B61" s="5" t="s">
        <v>48</v>
      </c>
      <c r="C61" s="6"/>
      <c r="D61" s="5"/>
      <c r="E61" s="7"/>
      <c r="F61" s="206"/>
      <c r="G61" s="206"/>
      <c r="H61" s="207"/>
      <c r="I61" s="207"/>
      <c r="J61" s="208"/>
      <c r="K61" s="208"/>
      <c r="L61" s="210"/>
      <c r="M61" s="100"/>
      <c r="N61" s="24"/>
      <c r="O61" s="24"/>
      <c r="P61" s="101"/>
      <c r="Q61" s="101"/>
      <c r="R61" s="25"/>
      <c r="S61" s="25"/>
      <c r="T61" s="102"/>
      <c r="U61" s="102"/>
      <c r="V61" s="87">
        <f t="shared" si="0"/>
        <v>0</v>
      </c>
      <c r="W61" s="87"/>
      <c r="X61" s="103"/>
    </row>
    <row r="62" spans="1:24" ht="18.75">
      <c r="A62" s="326">
        <v>55</v>
      </c>
      <c r="B62" s="5" t="s">
        <v>42</v>
      </c>
      <c r="C62" s="6"/>
      <c r="D62" s="5"/>
      <c r="E62" s="7"/>
      <c r="F62" s="206">
        <v>2</v>
      </c>
      <c r="G62" s="206">
        <v>74</v>
      </c>
      <c r="H62" s="207"/>
      <c r="I62" s="207"/>
      <c r="J62" s="208"/>
      <c r="K62" s="208"/>
      <c r="L62" s="210"/>
      <c r="M62" s="100"/>
      <c r="N62" s="24"/>
      <c r="O62" s="24"/>
      <c r="P62" s="101"/>
      <c r="Q62" s="101"/>
      <c r="R62" s="25"/>
      <c r="S62" s="25"/>
      <c r="T62" s="102"/>
      <c r="U62" s="102"/>
      <c r="V62" s="87">
        <f t="shared" si="0"/>
        <v>74</v>
      </c>
      <c r="W62" s="87"/>
      <c r="X62" s="103"/>
    </row>
    <row r="63" spans="1:24" ht="18.75">
      <c r="A63" s="326">
        <v>56</v>
      </c>
      <c r="B63" s="5" t="s">
        <v>23</v>
      </c>
      <c r="C63" s="6"/>
      <c r="D63" s="5"/>
      <c r="E63" s="7"/>
      <c r="F63" s="206"/>
      <c r="G63" s="206"/>
      <c r="H63" s="207">
        <v>71</v>
      </c>
      <c r="I63" s="207">
        <v>4702</v>
      </c>
      <c r="J63" s="208"/>
      <c r="K63" s="208"/>
      <c r="L63" s="210">
        <v>9</v>
      </c>
      <c r="M63" s="100">
        <v>140</v>
      </c>
      <c r="N63" s="24"/>
      <c r="O63" s="24"/>
      <c r="P63" s="101"/>
      <c r="Q63" s="101"/>
      <c r="R63" s="25"/>
      <c r="S63" s="25"/>
      <c r="T63" s="102"/>
      <c r="U63" s="102"/>
      <c r="V63" s="87">
        <f t="shared" si="0"/>
        <v>4842</v>
      </c>
      <c r="W63" s="87"/>
      <c r="X63" s="103"/>
    </row>
    <row r="64" spans="1:24" ht="18.75">
      <c r="A64" s="326">
        <v>57</v>
      </c>
      <c r="B64" s="5" t="s">
        <v>41</v>
      </c>
      <c r="C64" s="6"/>
      <c r="D64" s="5"/>
      <c r="E64" s="7"/>
      <c r="F64" s="206">
        <v>4</v>
      </c>
      <c r="G64" s="206">
        <v>148</v>
      </c>
      <c r="H64" s="212"/>
      <c r="I64" s="212"/>
      <c r="J64" s="208">
        <v>1</v>
      </c>
      <c r="K64" s="208">
        <v>720</v>
      </c>
      <c r="L64" s="210"/>
      <c r="M64" s="100"/>
      <c r="N64" s="24"/>
      <c r="O64" s="24"/>
      <c r="P64" s="101"/>
      <c r="Q64" s="101"/>
      <c r="R64" s="25"/>
      <c r="S64" s="25"/>
      <c r="T64" s="102"/>
      <c r="U64" s="102"/>
      <c r="V64" s="87">
        <f t="shared" si="0"/>
        <v>868</v>
      </c>
      <c r="W64" s="87"/>
      <c r="X64" s="103"/>
    </row>
    <row r="65" spans="1:24" ht="18.75">
      <c r="A65" s="326">
        <v>58</v>
      </c>
      <c r="B65" s="5" t="s">
        <v>45</v>
      </c>
      <c r="C65" s="6"/>
      <c r="D65" s="5"/>
      <c r="E65" s="7"/>
      <c r="F65" s="211">
        <v>12</v>
      </c>
      <c r="G65" s="211">
        <v>469</v>
      </c>
      <c r="H65" s="212">
        <v>20</v>
      </c>
      <c r="I65" s="212">
        <v>951</v>
      </c>
      <c r="J65" s="208"/>
      <c r="K65" s="208"/>
      <c r="L65" s="210"/>
      <c r="M65" s="100"/>
      <c r="N65" s="24"/>
      <c r="O65" s="24"/>
      <c r="P65" s="101"/>
      <c r="Q65" s="101"/>
      <c r="R65" s="25"/>
      <c r="S65" s="25"/>
      <c r="T65" s="102"/>
      <c r="U65" s="102"/>
      <c r="V65" s="87">
        <f t="shared" si="0"/>
        <v>1420</v>
      </c>
      <c r="W65" s="89"/>
      <c r="X65" s="103"/>
    </row>
    <row r="66" spans="1:24" ht="18.75">
      <c r="A66" s="326">
        <v>59</v>
      </c>
      <c r="B66" s="5" t="s">
        <v>43</v>
      </c>
      <c r="C66" s="6"/>
      <c r="D66" s="5"/>
      <c r="E66" s="7"/>
      <c r="F66" s="211">
        <v>7</v>
      </c>
      <c r="G66" s="211">
        <v>424</v>
      </c>
      <c r="H66" s="212">
        <v>1</v>
      </c>
      <c r="I66" s="212">
        <v>49</v>
      </c>
      <c r="J66" s="208">
        <v>1</v>
      </c>
      <c r="K66" s="208">
        <v>1550</v>
      </c>
      <c r="L66" s="210"/>
      <c r="M66" s="100"/>
      <c r="N66" s="24"/>
      <c r="O66" s="24"/>
      <c r="P66" s="101"/>
      <c r="Q66" s="101"/>
      <c r="R66" s="25"/>
      <c r="S66" s="25"/>
      <c r="T66" s="102"/>
      <c r="U66" s="102"/>
      <c r="V66" s="87">
        <f t="shared" si="0"/>
        <v>2023</v>
      </c>
      <c r="W66" s="87"/>
      <c r="X66" s="103"/>
    </row>
    <row r="67" spans="1:24" ht="18.75">
      <c r="A67" s="326">
        <v>60</v>
      </c>
      <c r="B67" s="5" t="s">
        <v>49</v>
      </c>
      <c r="C67" s="6"/>
      <c r="D67" s="5"/>
      <c r="E67" s="7"/>
      <c r="F67" s="206">
        <v>14</v>
      </c>
      <c r="G67" s="206">
        <v>483</v>
      </c>
      <c r="H67" s="207"/>
      <c r="I67" s="207"/>
      <c r="J67" s="208"/>
      <c r="K67" s="208"/>
      <c r="L67" s="210"/>
      <c r="M67" s="100"/>
      <c r="N67" s="24"/>
      <c r="O67" s="24"/>
      <c r="P67" s="101"/>
      <c r="Q67" s="101"/>
      <c r="R67" s="25"/>
      <c r="S67" s="25"/>
      <c r="T67" s="102"/>
      <c r="U67" s="102"/>
      <c r="V67" s="87">
        <f t="shared" si="0"/>
        <v>483</v>
      </c>
      <c r="W67" s="87"/>
      <c r="X67" s="103"/>
    </row>
    <row r="68" spans="1:24" ht="18.75">
      <c r="A68" s="326">
        <v>61</v>
      </c>
      <c r="B68" s="5" t="s">
        <v>46</v>
      </c>
      <c r="C68" s="6"/>
      <c r="D68" s="5"/>
      <c r="E68" s="7"/>
      <c r="F68" s="211"/>
      <c r="G68" s="211"/>
      <c r="H68" s="212">
        <v>15</v>
      </c>
      <c r="I68" s="212">
        <v>753</v>
      </c>
      <c r="J68" s="208"/>
      <c r="K68" s="208"/>
      <c r="L68" s="210"/>
      <c r="M68" s="100"/>
      <c r="N68" s="24"/>
      <c r="O68" s="24"/>
      <c r="P68" s="101"/>
      <c r="Q68" s="101"/>
      <c r="R68" s="25"/>
      <c r="S68" s="25"/>
      <c r="T68" s="102"/>
      <c r="U68" s="102"/>
      <c r="V68" s="87">
        <f t="shared" si="0"/>
        <v>753</v>
      </c>
      <c r="W68" s="87"/>
      <c r="X68" s="103"/>
    </row>
    <row r="69" spans="1:24" ht="18.75">
      <c r="A69" s="326">
        <v>62</v>
      </c>
      <c r="B69" s="5" t="s">
        <v>54</v>
      </c>
      <c r="C69" s="6"/>
      <c r="D69" s="5"/>
      <c r="E69" s="7"/>
      <c r="F69" s="206"/>
      <c r="G69" s="206"/>
      <c r="H69" s="207"/>
      <c r="I69" s="207"/>
      <c r="J69" s="208"/>
      <c r="K69" s="208"/>
      <c r="L69" s="210"/>
      <c r="M69" s="100"/>
      <c r="N69" s="24"/>
      <c r="O69" s="24"/>
      <c r="P69" s="101"/>
      <c r="Q69" s="101"/>
      <c r="R69" s="25"/>
      <c r="S69" s="25"/>
      <c r="T69" s="102"/>
      <c r="U69" s="102"/>
      <c r="V69" s="87">
        <f t="shared" si="0"/>
        <v>0</v>
      </c>
      <c r="W69" s="87"/>
      <c r="X69" s="103"/>
    </row>
    <row r="70" spans="1:24" ht="18.75">
      <c r="A70" s="326">
        <v>63</v>
      </c>
      <c r="B70" s="5" t="s">
        <v>57</v>
      </c>
      <c r="C70" s="6"/>
      <c r="D70" s="5"/>
      <c r="E70" s="7"/>
      <c r="F70" s="206"/>
      <c r="G70" s="206"/>
      <c r="H70" s="207"/>
      <c r="I70" s="207"/>
      <c r="J70" s="208"/>
      <c r="K70" s="208"/>
      <c r="L70" s="210"/>
      <c r="M70" s="100"/>
      <c r="N70" s="24"/>
      <c r="O70" s="24"/>
      <c r="P70" s="101"/>
      <c r="Q70" s="101"/>
      <c r="R70" s="25"/>
      <c r="S70" s="25"/>
      <c r="T70" s="102"/>
      <c r="U70" s="102"/>
      <c r="V70" s="87">
        <f t="shared" si="0"/>
        <v>0</v>
      </c>
      <c r="W70" s="87"/>
      <c r="X70" s="103"/>
    </row>
    <row r="71" spans="1:24" ht="18.75">
      <c r="A71" s="326">
        <v>64</v>
      </c>
      <c r="B71" s="5" t="s">
        <v>40</v>
      </c>
      <c r="C71" s="6"/>
      <c r="D71" s="5"/>
      <c r="E71" s="7"/>
      <c r="F71" s="211">
        <v>3</v>
      </c>
      <c r="G71" s="211">
        <v>106</v>
      </c>
      <c r="H71" s="212"/>
      <c r="I71" s="212"/>
      <c r="J71" s="208"/>
      <c r="K71" s="208"/>
      <c r="L71" s="210"/>
      <c r="M71" s="100"/>
      <c r="N71" s="24"/>
      <c r="O71" s="24"/>
      <c r="P71" s="101"/>
      <c r="Q71" s="101"/>
      <c r="R71" s="25"/>
      <c r="S71" s="25"/>
      <c r="T71" s="102"/>
      <c r="U71" s="102"/>
      <c r="V71" s="87">
        <f aca="true" t="shared" si="1" ref="V71:V97">G71+I71+K71+M71+O71+Q71+S71+U71</f>
        <v>106</v>
      </c>
      <c r="W71" s="87"/>
      <c r="X71" s="103"/>
    </row>
    <row r="72" spans="1:24" ht="18.75">
      <c r="A72" s="326">
        <v>65</v>
      </c>
      <c r="B72" s="5" t="s">
        <v>24</v>
      </c>
      <c r="C72" s="6"/>
      <c r="D72" s="5"/>
      <c r="E72" s="7"/>
      <c r="F72" s="211">
        <v>1</v>
      </c>
      <c r="G72" s="211">
        <v>32</v>
      </c>
      <c r="H72" s="212"/>
      <c r="I72" s="212"/>
      <c r="J72" s="208"/>
      <c r="K72" s="208"/>
      <c r="L72" s="210"/>
      <c r="M72" s="100"/>
      <c r="N72" s="24"/>
      <c r="O72" s="24"/>
      <c r="P72" s="101"/>
      <c r="Q72" s="101"/>
      <c r="R72" s="25"/>
      <c r="S72" s="25"/>
      <c r="T72" s="102"/>
      <c r="U72" s="102"/>
      <c r="V72" s="87">
        <f t="shared" si="1"/>
        <v>32</v>
      </c>
      <c r="W72" s="87"/>
      <c r="X72" s="103"/>
    </row>
    <row r="73" spans="1:24" ht="18.75">
      <c r="A73" s="326">
        <v>66</v>
      </c>
      <c r="B73" s="5" t="s">
        <v>50</v>
      </c>
      <c r="C73" s="6"/>
      <c r="D73" s="5"/>
      <c r="E73" s="7"/>
      <c r="F73" s="211">
        <v>11</v>
      </c>
      <c r="G73" s="211">
        <v>492</v>
      </c>
      <c r="H73" s="212"/>
      <c r="I73" s="212"/>
      <c r="J73" s="208"/>
      <c r="K73" s="208"/>
      <c r="L73" s="210">
        <v>4</v>
      </c>
      <c r="M73" s="100">
        <v>84</v>
      </c>
      <c r="N73" s="24"/>
      <c r="O73" s="24"/>
      <c r="P73" s="101"/>
      <c r="Q73" s="101"/>
      <c r="R73" s="25"/>
      <c r="S73" s="25"/>
      <c r="T73" s="102"/>
      <c r="U73" s="102"/>
      <c r="V73" s="87">
        <f t="shared" si="1"/>
        <v>576</v>
      </c>
      <c r="W73" s="87"/>
      <c r="X73" s="103"/>
    </row>
    <row r="74" spans="1:24" ht="18.75">
      <c r="A74" s="326">
        <v>67</v>
      </c>
      <c r="B74" s="5" t="s">
        <v>56</v>
      </c>
      <c r="C74" s="6"/>
      <c r="D74" s="5"/>
      <c r="E74" s="7"/>
      <c r="F74" s="211"/>
      <c r="G74" s="211"/>
      <c r="H74" s="212"/>
      <c r="I74" s="212"/>
      <c r="J74" s="208"/>
      <c r="K74" s="208"/>
      <c r="L74" s="210"/>
      <c r="M74" s="100"/>
      <c r="N74" s="24"/>
      <c r="O74" s="24"/>
      <c r="P74" s="101"/>
      <c r="Q74" s="101"/>
      <c r="R74" s="25"/>
      <c r="S74" s="25"/>
      <c r="T74" s="102"/>
      <c r="U74" s="102"/>
      <c r="V74" s="87">
        <f t="shared" si="1"/>
        <v>0</v>
      </c>
      <c r="W74" s="87"/>
      <c r="X74" s="103"/>
    </row>
    <row r="75" spans="1:24" ht="18.75">
      <c r="A75" s="326">
        <v>68</v>
      </c>
      <c r="B75" s="5" t="s">
        <v>73</v>
      </c>
      <c r="C75" s="6"/>
      <c r="D75" s="5"/>
      <c r="E75" s="7"/>
      <c r="F75" s="211">
        <v>22</v>
      </c>
      <c r="G75" s="211">
        <v>1077</v>
      </c>
      <c r="H75" s="212"/>
      <c r="I75" s="212"/>
      <c r="J75" s="208"/>
      <c r="K75" s="208"/>
      <c r="L75" s="213">
        <v>1</v>
      </c>
      <c r="M75" s="100">
        <v>18</v>
      </c>
      <c r="N75" s="24"/>
      <c r="O75" s="24"/>
      <c r="P75" s="101"/>
      <c r="Q75" s="101"/>
      <c r="R75" s="25"/>
      <c r="S75" s="25"/>
      <c r="T75" s="102"/>
      <c r="U75" s="102"/>
      <c r="V75" s="87">
        <f t="shared" si="1"/>
        <v>1095</v>
      </c>
      <c r="W75" s="87"/>
      <c r="X75" s="103"/>
    </row>
    <row r="76" spans="1:24" ht="18.75">
      <c r="A76" s="326">
        <v>69</v>
      </c>
      <c r="B76" s="5" t="s">
        <v>84</v>
      </c>
      <c r="C76" s="6"/>
      <c r="D76" s="5"/>
      <c r="E76" s="7"/>
      <c r="F76" s="206">
        <v>1</v>
      </c>
      <c r="G76" s="211">
        <v>37</v>
      </c>
      <c r="H76" s="212"/>
      <c r="I76" s="212"/>
      <c r="J76" s="208"/>
      <c r="K76" s="208"/>
      <c r="L76" s="210"/>
      <c r="M76" s="100"/>
      <c r="N76" s="24"/>
      <c r="O76" s="24"/>
      <c r="P76" s="101"/>
      <c r="Q76" s="101"/>
      <c r="R76" s="25"/>
      <c r="S76" s="25"/>
      <c r="T76" s="102"/>
      <c r="U76" s="102"/>
      <c r="V76" s="87">
        <v>0</v>
      </c>
      <c r="W76" s="87">
        <f>G76+I76+K76+M76+O76+Q76+S76+U76</f>
        <v>37</v>
      </c>
      <c r="X76" s="103"/>
    </row>
    <row r="77" spans="1:24" ht="18.75">
      <c r="A77" s="326">
        <v>70</v>
      </c>
      <c r="B77" s="5" t="s">
        <v>85</v>
      </c>
      <c r="C77" s="6"/>
      <c r="D77" s="5"/>
      <c r="E77" s="7"/>
      <c r="F77" s="206"/>
      <c r="G77" s="206"/>
      <c r="H77" s="207"/>
      <c r="I77" s="207"/>
      <c r="J77" s="208"/>
      <c r="K77" s="208"/>
      <c r="L77" s="210"/>
      <c r="M77" s="100"/>
      <c r="N77" s="24"/>
      <c r="O77" s="24"/>
      <c r="P77" s="101"/>
      <c r="Q77" s="101"/>
      <c r="R77" s="25"/>
      <c r="S77" s="25"/>
      <c r="T77" s="102"/>
      <c r="U77" s="102"/>
      <c r="V77" s="87">
        <f t="shared" si="1"/>
        <v>0</v>
      </c>
      <c r="W77" s="87">
        <f aca="true" t="shared" si="2" ref="W77:W82">G77+I77+K77+M77+O77+Q77+S77+U77</f>
        <v>0</v>
      </c>
      <c r="X77" s="103"/>
    </row>
    <row r="78" spans="1:24" ht="18.75">
      <c r="A78" s="326">
        <v>71</v>
      </c>
      <c r="B78" s="5" t="s">
        <v>90</v>
      </c>
      <c r="C78" s="6"/>
      <c r="D78" s="5"/>
      <c r="E78" s="7"/>
      <c r="F78" s="206"/>
      <c r="G78" s="206"/>
      <c r="H78" s="207"/>
      <c r="I78" s="207"/>
      <c r="J78" s="208"/>
      <c r="K78" s="208"/>
      <c r="L78" s="210"/>
      <c r="M78" s="100"/>
      <c r="N78" s="24"/>
      <c r="O78" s="24"/>
      <c r="P78" s="101"/>
      <c r="Q78" s="101"/>
      <c r="R78" s="25"/>
      <c r="S78" s="25"/>
      <c r="T78" s="102"/>
      <c r="U78" s="102"/>
      <c r="V78" s="87">
        <f t="shared" si="1"/>
        <v>0</v>
      </c>
      <c r="W78" s="87">
        <f t="shared" si="2"/>
        <v>0</v>
      </c>
      <c r="X78" s="103"/>
    </row>
    <row r="79" spans="1:24" ht="18.75">
      <c r="A79" s="326">
        <v>72</v>
      </c>
      <c r="B79" s="5" t="s">
        <v>74</v>
      </c>
      <c r="C79" s="6"/>
      <c r="D79" s="5"/>
      <c r="E79" s="7"/>
      <c r="F79" s="206"/>
      <c r="G79" s="206"/>
      <c r="H79" s="207"/>
      <c r="I79" s="207"/>
      <c r="J79" s="208"/>
      <c r="K79" s="208"/>
      <c r="L79" s="210"/>
      <c r="M79" s="100"/>
      <c r="N79" s="24"/>
      <c r="O79" s="24"/>
      <c r="P79" s="101"/>
      <c r="Q79" s="101"/>
      <c r="R79" s="25"/>
      <c r="S79" s="25"/>
      <c r="T79" s="102"/>
      <c r="U79" s="102"/>
      <c r="V79" s="87">
        <f t="shared" si="1"/>
        <v>0</v>
      </c>
      <c r="W79" s="87">
        <f t="shared" si="2"/>
        <v>0</v>
      </c>
      <c r="X79" s="103"/>
    </row>
    <row r="80" spans="1:24" ht="18.75">
      <c r="A80" s="326">
        <v>73</v>
      </c>
      <c r="B80" s="5" t="s">
        <v>88</v>
      </c>
      <c r="C80" s="6"/>
      <c r="D80" s="5"/>
      <c r="E80" s="7"/>
      <c r="F80" s="206"/>
      <c r="G80" s="206"/>
      <c r="H80" s="207"/>
      <c r="I80" s="207"/>
      <c r="J80" s="208"/>
      <c r="K80" s="208"/>
      <c r="L80" s="210"/>
      <c r="M80" s="100"/>
      <c r="N80" s="24"/>
      <c r="O80" s="24"/>
      <c r="P80" s="101"/>
      <c r="Q80" s="101"/>
      <c r="R80" s="25"/>
      <c r="S80" s="25"/>
      <c r="T80" s="102"/>
      <c r="U80" s="102"/>
      <c r="V80" s="87">
        <f t="shared" si="1"/>
        <v>0</v>
      </c>
      <c r="W80" s="87">
        <f t="shared" si="2"/>
        <v>0</v>
      </c>
      <c r="X80" s="103"/>
    </row>
    <row r="81" spans="1:24" ht="18.75">
      <c r="A81" s="326">
        <v>74</v>
      </c>
      <c r="B81" s="5" t="s">
        <v>82</v>
      </c>
      <c r="C81" s="6"/>
      <c r="D81" s="5"/>
      <c r="E81" s="7"/>
      <c r="F81" s="206"/>
      <c r="G81" s="206"/>
      <c r="H81" s="207"/>
      <c r="I81" s="207"/>
      <c r="J81" s="208"/>
      <c r="K81" s="208"/>
      <c r="L81" s="210"/>
      <c r="M81" s="100"/>
      <c r="N81" s="24"/>
      <c r="O81" s="24"/>
      <c r="P81" s="101"/>
      <c r="Q81" s="101"/>
      <c r="R81" s="25"/>
      <c r="S81" s="25"/>
      <c r="T81" s="102"/>
      <c r="U81" s="102"/>
      <c r="V81" s="87">
        <f t="shared" si="1"/>
        <v>0</v>
      </c>
      <c r="W81" s="87">
        <f t="shared" si="2"/>
        <v>0</v>
      </c>
      <c r="X81" s="103"/>
    </row>
    <row r="82" spans="1:24" ht="18.75">
      <c r="A82" s="326">
        <v>75</v>
      </c>
      <c r="B82" s="5" t="s">
        <v>75</v>
      </c>
      <c r="C82" s="6"/>
      <c r="D82" s="5"/>
      <c r="E82" s="7"/>
      <c r="F82" s="206"/>
      <c r="G82" s="211"/>
      <c r="H82" s="212"/>
      <c r="I82" s="212"/>
      <c r="J82" s="208"/>
      <c r="K82" s="208"/>
      <c r="L82" s="210"/>
      <c r="M82" s="100"/>
      <c r="N82" s="24"/>
      <c r="O82" s="24"/>
      <c r="P82" s="101"/>
      <c r="Q82" s="101"/>
      <c r="R82" s="25"/>
      <c r="S82" s="25"/>
      <c r="T82" s="102"/>
      <c r="U82" s="102"/>
      <c r="V82" s="87">
        <f t="shared" si="1"/>
        <v>0</v>
      </c>
      <c r="W82" s="87">
        <f t="shared" si="2"/>
        <v>0</v>
      </c>
      <c r="X82" s="103"/>
    </row>
    <row r="83" spans="1:24" ht="18.75">
      <c r="A83" s="326">
        <v>76</v>
      </c>
      <c r="B83" s="5" t="s">
        <v>86</v>
      </c>
      <c r="C83" s="6"/>
      <c r="D83" s="5"/>
      <c r="E83" s="7"/>
      <c r="F83" s="206">
        <v>1</v>
      </c>
      <c r="G83" s="206">
        <v>37</v>
      </c>
      <c r="H83" s="207"/>
      <c r="I83" s="212"/>
      <c r="J83" s="208"/>
      <c r="K83" s="208"/>
      <c r="L83" s="210"/>
      <c r="M83" s="100"/>
      <c r="N83" s="24"/>
      <c r="O83" s="24"/>
      <c r="P83" s="101"/>
      <c r="Q83" s="101"/>
      <c r="R83" s="25"/>
      <c r="S83" s="25"/>
      <c r="T83" s="102"/>
      <c r="U83" s="102"/>
      <c r="V83" s="87">
        <v>0</v>
      </c>
      <c r="W83" s="87">
        <f>G83+I83+K83+M83+O83+Q83+S83+U83</f>
        <v>37</v>
      </c>
      <c r="X83" s="103"/>
    </row>
    <row r="84" spans="1:24" ht="18.75">
      <c r="A84" s="326">
        <v>77</v>
      </c>
      <c r="B84" s="5" t="s">
        <v>76</v>
      </c>
      <c r="C84" s="6"/>
      <c r="D84" s="5"/>
      <c r="E84" s="7"/>
      <c r="F84" s="206"/>
      <c r="G84" s="206"/>
      <c r="H84" s="207"/>
      <c r="I84" s="207"/>
      <c r="J84" s="208"/>
      <c r="K84" s="208"/>
      <c r="L84" s="210"/>
      <c r="M84" s="100"/>
      <c r="N84" s="24"/>
      <c r="O84" s="24"/>
      <c r="P84" s="101"/>
      <c r="Q84" s="101"/>
      <c r="R84" s="25"/>
      <c r="S84" s="25"/>
      <c r="T84" s="102"/>
      <c r="U84" s="102"/>
      <c r="V84" s="87">
        <f t="shared" si="1"/>
        <v>0</v>
      </c>
      <c r="W84" s="87">
        <f>SUM(F84:V84)</f>
        <v>0</v>
      </c>
      <c r="X84" s="103"/>
    </row>
    <row r="85" spans="1:24" ht="18.75">
      <c r="A85" s="326">
        <v>78</v>
      </c>
      <c r="B85" s="5" t="s">
        <v>77</v>
      </c>
      <c r="C85" s="6"/>
      <c r="D85" s="5"/>
      <c r="E85" s="7"/>
      <c r="F85" s="206"/>
      <c r="G85" s="206"/>
      <c r="H85" s="207"/>
      <c r="I85" s="207"/>
      <c r="J85" s="208"/>
      <c r="K85" s="208"/>
      <c r="L85" s="210"/>
      <c r="M85" s="100"/>
      <c r="N85" s="24"/>
      <c r="O85" s="24"/>
      <c r="P85" s="101"/>
      <c r="Q85" s="101"/>
      <c r="R85" s="25"/>
      <c r="S85" s="25"/>
      <c r="T85" s="102"/>
      <c r="U85" s="102"/>
      <c r="V85" s="87">
        <f t="shared" si="1"/>
        <v>0</v>
      </c>
      <c r="W85" s="87">
        <f>SUM(H85:V85)</f>
        <v>0</v>
      </c>
      <c r="X85" s="103"/>
    </row>
    <row r="86" spans="1:24" ht="18.75">
      <c r="A86" s="326"/>
      <c r="B86" s="5" t="s">
        <v>78</v>
      </c>
      <c r="C86" s="6"/>
      <c r="D86" s="5"/>
      <c r="E86" s="7"/>
      <c r="F86" s="206"/>
      <c r="G86" s="206"/>
      <c r="H86" s="207"/>
      <c r="I86" s="212"/>
      <c r="J86" s="208"/>
      <c r="K86" s="208"/>
      <c r="L86" s="210"/>
      <c r="M86" s="100"/>
      <c r="N86" s="24"/>
      <c r="O86" s="24"/>
      <c r="P86" s="101"/>
      <c r="Q86" s="101"/>
      <c r="R86" s="25"/>
      <c r="S86" s="25"/>
      <c r="T86" s="102"/>
      <c r="U86" s="102"/>
      <c r="V86" s="87">
        <f t="shared" si="1"/>
        <v>0</v>
      </c>
      <c r="W86" s="87"/>
      <c r="X86" s="103"/>
    </row>
    <row r="87" spans="1:24" ht="18.75">
      <c r="A87" s="326">
        <v>79</v>
      </c>
      <c r="B87" s="5" t="s">
        <v>38</v>
      </c>
      <c r="C87" s="6"/>
      <c r="D87" s="5"/>
      <c r="E87" s="7"/>
      <c r="F87" s="206">
        <v>1</v>
      </c>
      <c r="G87" s="206">
        <v>37</v>
      </c>
      <c r="H87" s="212"/>
      <c r="I87" s="207"/>
      <c r="J87" s="208"/>
      <c r="K87" s="208"/>
      <c r="L87" s="210"/>
      <c r="M87" s="100"/>
      <c r="N87" s="24"/>
      <c r="O87" s="24"/>
      <c r="P87" s="101"/>
      <c r="Q87" s="101"/>
      <c r="R87" s="25"/>
      <c r="S87" s="25"/>
      <c r="T87" s="102"/>
      <c r="U87" s="102"/>
      <c r="V87" s="87">
        <f t="shared" si="1"/>
        <v>37</v>
      </c>
      <c r="W87" s="87"/>
      <c r="X87" s="103"/>
    </row>
    <row r="88" spans="1:24" ht="18.75">
      <c r="A88" s="326">
        <v>80</v>
      </c>
      <c r="B88" s="5" t="s">
        <v>36</v>
      </c>
      <c r="C88" s="6"/>
      <c r="D88" s="5"/>
      <c r="E88" s="7"/>
      <c r="F88" s="206"/>
      <c r="G88" s="211"/>
      <c r="H88" s="212"/>
      <c r="I88" s="207"/>
      <c r="J88" s="208"/>
      <c r="K88" s="208"/>
      <c r="L88" s="210"/>
      <c r="M88" s="100"/>
      <c r="N88" s="24"/>
      <c r="O88" s="24"/>
      <c r="P88" s="101"/>
      <c r="Q88" s="101"/>
      <c r="R88" s="25"/>
      <c r="S88" s="25"/>
      <c r="T88" s="102"/>
      <c r="U88" s="102"/>
      <c r="V88" s="87">
        <f t="shared" si="1"/>
        <v>0</v>
      </c>
      <c r="W88" s="87"/>
      <c r="X88" s="103"/>
    </row>
    <row r="89" spans="1:24" ht="18.75">
      <c r="A89" s="326">
        <v>81</v>
      </c>
      <c r="B89" s="5" t="s">
        <v>83</v>
      </c>
      <c r="C89" s="6"/>
      <c r="D89" s="5"/>
      <c r="E89" s="7"/>
      <c r="F89" s="206"/>
      <c r="G89" s="206"/>
      <c r="H89" s="207"/>
      <c r="I89" s="207"/>
      <c r="J89" s="208"/>
      <c r="K89" s="208"/>
      <c r="L89" s="210">
        <v>1</v>
      </c>
      <c r="M89" s="100">
        <v>18</v>
      </c>
      <c r="N89" s="24"/>
      <c r="O89" s="24"/>
      <c r="P89" s="101"/>
      <c r="Q89" s="101"/>
      <c r="R89" s="25"/>
      <c r="S89" s="25"/>
      <c r="T89" s="102"/>
      <c r="U89" s="102"/>
      <c r="V89" s="87">
        <f t="shared" si="1"/>
        <v>18</v>
      </c>
      <c r="W89" s="87"/>
      <c r="X89" s="103"/>
    </row>
    <row r="90" spans="1:24" ht="18.75">
      <c r="A90" s="88">
        <v>82</v>
      </c>
      <c r="B90" s="14" t="s">
        <v>87</v>
      </c>
      <c r="C90" s="15"/>
      <c r="D90" s="14"/>
      <c r="E90" s="16"/>
      <c r="F90" s="206"/>
      <c r="G90" s="206"/>
      <c r="H90" s="207"/>
      <c r="I90" s="207"/>
      <c r="J90" s="208"/>
      <c r="K90" s="208"/>
      <c r="L90" s="210"/>
      <c r="M90" s="100"/>
      <c r="N90" s="24"/>
      <c r="O90" s="24"/>
      <c r="P90" s="101"/>
      <c r="Q90" s="101"/>
      <c r="R90" s="25"/>
      <c r="S90" s="25"/>
      <c r="T90" s="102"/>
      <c r="U90" s="180"/>
      <c r="V90" s="87">
        <f t="shared" si="1"/>
        <v>0</v>
      </c>
      <c r="W90" s="87"/>
      <c r="X90" s="103"/>
    </row>
    <row r="91" spans="1:37" s="18" customFormat="1" ht="18.75">
      <c r="A91" s="88">
        <v>83</v>
      </c>
      <c r="B91" s="14" t="s">
        <v>58</v>
      </c>
      <c r="C91" s="15"/>
      <c r="D91" s="14"/>
      <c r="E91" s="16"/>
      <c r="F91" s="206">
        <v>22</v>
      </c>
      <c r="G91" s="206">
        <v>886</v>
      </c>
      <c r="H91" s="207"/>
      <c r="I91" s="207"/>
      <c r="J91" s="208"/>
      <c r="K91" s="208"/>
      <c r="L91" s="210"/>
      <c r="M91" s="100"/>
      <c r="N91" s="24"/>
      <c r="O91" s="181"/>
      <c r="P91" s="182"/>
      <c r="Q91" s="182"/>
      <c r="R91" s="183"/>
      <c r="S91" s="183"/>
      <c r="T91" s="180"/>
      <c r="U91" s="180"/>
      <c r="V91" s="87">
        <f t="shared" si="1"/>
        <v>886</v>
      </c>
      <c r="W91" s="87"/>
      <c r="X91" s="104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8.75">
      <c r="A92" s="326">
        <v>84</v>
      </c>
      <c r="B92" s="5" t="s">
        <v>89</v>
      </c>
      <c r="C92" s="6"/>
      <c r="D92" s="5"/>
      <c r="E92" s="7"/>
      <c r="F92" s="206">
        <v>1</v>
      </c>
      <c r="G92" s="206">
        <v>32</v>
      </c>
      <c r="H92" s="207"/>
      <c r="I92" s="207"/>
      <c r="J92" s="208"/>
      <c r="K92" s="208"/>
      <c r="L92" s="210"/>
      <c r="M92" s="100"/>
      <c r="N92" s="24"/>
      <c r="O92" s="181"/>
      <c r="P92" s="182"/>
      <c r="Q92" s="182"/>
      <c r="R92" s="183"/>
      <c r="S92" s="183"/>
      <c r="T92" s="180"/>
      <c r="U92" s="102"/>
      <c r="V92" s="87">
        <f t="shared" si="1"/>
        <v>32</v>
      </c>
      <c r="W92" s="87"/>
      <c r="X92" s="104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24" ht="18.75">
      <c r="A93" s="326">
        <v>85</v>
      </c>
      <c r="B93" s="5" t="s">
        <v>29</v>
      </c>
      <c r="C93" s="214"/>
      <c r="D93" s="6"/>
      <c r="E93" s="7"/>
      <c r="F93" s="206"/>
      <c r="G93" s="206"/>
      <c r="H93" s="207"/>
      <c r="I93" s="207"/>
      <c r="J93" s="208"/>
      <c r="K93" s="208"/>
      <c r="L93" s="210"/>
      <c r="M93" s="100"/>
      <c r="N93" s="24"/>
      <c r="O93" s="24"/>
      <c r="P93" s="101"/>
      <c r="Q93" s="101"/>
      <c r="R93" s="25"/>
      <c r="S93" s="25"/>
      <c r="T93" s="102"/>
      <c r="U93" s="102"/>
      <c r="V93" s="87">
        <f t="shared" si="1"/>
        <v>0</v>
      </c>
      <c r="W93" s="87"/>
      <c r="X93" s="103"/>
    </row>
    <row r="94" spans="1:24" ht="18.75">
      <c r="A94" s="326">
        <v>86</v>
      </c>
      <c r="B94" s="5" t="s">
        <v>81</v>
      </c>
      <c r="C94" s="6"/>
      <c r="D94" s="5"/>
      <c r="E94" s="7"/>
      <c r="F94" s="206"/>
      <c r="G94" s="206"/>
      <c r="H94" s="207"/>
      <c r="I94" s="212"/>
      <c r="J94" s="208"/>
      <c r="K94" s="208"/>
      <c r="L94" s="210"/>
      <c r="M94" s="100"/>
      <c r="N94" s="24"/>
      <c r="O94" s="24"/>
      <c r="P94" s="101"/>
      <c r="Q94" s="101"/>
      <c r="R94" s="25"/>
      <c r="S94" s="25"/>
      <c r="T94" s="102"/>
      <c r="U94" s="102"/>
      <c r="V94" s="87">
        <f t="shared" si="1"/>
        <v>0</v>
      </c>
      <c r="W94" s="87"/>
      <c r="X94" s="103"/>
    </row>
    <row r="95" spans="1:24" ht="18.75">
      <c r="A95" s="326"/>
      <c r="B95" s="5" t="s">
        <v>110</v>
      </c>
      <c r="C95" s="6"/>
      <c r="D95" s="5"/>
      <c r="E95" s="7"/>
      <c r="F95" s="206"/>
      <c r="G95" s="206"/>
      <c r="H95" s="207"/>
      <c r="I95" s="207"/>
      <c r="J95" s="208"/>
      <c r="K95" s="208"/>
      <c r="L95" s="210"/>
      <c r="M95" s="100"/>
      <c r="N95" s="24"/>
      <c r="O95" s="24"/>
      <c r="P95" s="101"/>
      <c r="Q95" s="101"/>
      <c r="R95" s="25"/>
      <c r="S95" s="25"/>
      <c r="T95" s="102"/>
      <c r="U95" s="102"/>
      <c r="V95" s="87">
        <f t="shared" si="1"/>
        <v>0</v>
      </c>
      <c r="W95" s="87"/>
      <c r="X95" s="103"/>
    </row>
    <row r="96" spans="1:24" ht="18.75">
      <c r="A96" s="326"/>
      <c r="B96" s="5" t="s">
        <v>109</v>
      </c>
      <c r="C96" s="6"/>
      <c r="D96" s="5"/>
      <c r="E96" s="7"/>
      <c r="F96" s="206"/>
      <c r="G96" s="206"/>
      <c r="H96" s="207"/>
      <c r="I96" s="207"/>
      <c r="J96" s="208"/>
      <c r="K96" s="208"/>
      <c r="L96" s="100"/>
      <c r="M96" s="100"/>
      <c r="N96" s="24"/>
      <c r="O96" s="24"/>
      <c r="P96" s="101"/>
      <c r="Q96" s="101"/>
      <c r="R96" s="25"/>
      <c r="S96" s="25"/>
      <c r="T96" s="102"/>
      <c r="U96" s="102"/>
      <c r="V96" s="87">
        <f t="shared" si="1"/>
        <v>0</v>
      </c>
      <c r="W96" s="87"/>
      <c r="X96" s="103"/>
    </row>
    <row r="97" spans="1:24" ht="19.5" thickBot="1">
      <c r="A97" s="326">
        <v>87</v>
      </c>
      <c r="B97" s="5" t="s">
        <v>60</v>
      </c>
      <c r="C97" s="6"/>
      <c r="D97" s="5"/>
      <c r="E97" s="7"/>
      <c r="F97" s="206"/>
      <c r="G97" s="215"/>
      <c r="H97" s="216"/>
      <c r="I97" s="207"/>
      <c r="J97" s="208"/>
      <c r="K97" s="208"/>
      <c r="L97" s="100"/>
      <c r="M97" s="100"/>
      <c r="N97" s="24"/>
      <c r="O97" s="24"/>
      <c r="P97" s="101"/>
      <c r="Q97" s="101"/>
      <c r="R97" s="25"/>
      <c r="S97" s="184"/>
      <c r="T97" s="185"/>
      <c r="U97" s="217"/>
      <c r="V97" s="87">
        <f t="shared" si="1"/>
        <v>0</v>
      </c>
      <c r="W97" s="87"/>
      <c r="X97" s="103"/>
    </row>
    <row r="98" spans="2:24" ht="20.25" thickBot="1" thickTop="1">
      <c r="B98" s="190"/>
      <c r="C98" s="190"/>
      <c r="D98" s="190"/>
      <c r="E98" s="190"/>
      <c r="F98" s="218">
        <f aca="true" t="shared" si="3" ref="F98:O98">SUM(F6:F97)</f>
        <v>2195</v>
      </c>
      <c r="G98" s="218">
        <f t="shared" si="3"/>
        <v>85196</v>
      </c>
      <c r="H98" s="219">
        <f t="shared" si="3"/>
        <v>177</v>
      </c>
      <c r="I98" s="219">
        <f t="shared" si="3"/>
        <v>10036</v>
      </c>
      <c r="J98" s="220">
        <f t="shared" si="3"/>
        <v>2</v>
      </c>
      <c r="K98" s="221">
        <f t="shared" si="3"/>
        <v>2270</v>
      </c>
      <c r="L98" s="222">
        <f t="shared" si="3"/>
        <v>433</v>
      </c>
      <c r="M98" s="222">
        <f t="shared" si="3"/>
        <v>9648</v>
      </c>
      <c r="N98" s="223">
        <f t="shared" si="3"/>
        <v>0</v>
      </c>
      <c r="O98" s="223">
        <f t="shared" si="3"/>
        <v>0</v>
      </c>
      <c r="P98" s="224"/>
      <c r="Q98" s="224"/>
      <c r="R98" s="225"/>
      <c r="S98" s="225"/>
      <c r="T98" s="217">
        <f>SUM(T6:T97)</f>
        <v>240</v>
      </c>
      <c r="U98" s="217">
        <f>SUM(U6:U97)</f>
        <v>1128</v>
      </c>
      <c r="V98" s="87">
        <f>SUM(V6:V97)</f>
        <v>108204</v>
      </c>
      <c r="W98" s="87">
        <f>SUM(W6:W97)</f>
        <v>74</v>
      </c>
      <c r="X98" s="103"/>
    </row>
    <row r="99" spans="2:25" ht="19.5" thickTop="1">
      <c r="B99" s="190"/>
      <c r="C99" s="190"/>
      <c r="D99" s="190"/>
      <c r="E99" s="190"/>
      <c r="F99" s="191"/>
      <c r="V99" s="179"/>
      <c r="Y99" s="179">
        <f>V98+W98</f>
        <v>108278</v>
      </c>
    </row>
  </sheetData>
  <sheetProtection/>
  <mergeCells count="5">
    <mergeCell ref="A1:T2"/>
    <mergeCell ref="A4:A5"/>
    <mergeCell ref="B4:E5"/>
    <mergeCell ref="F4:U4"/>
    <mergeCell ref="X4:X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R99"/>
  <sheetViews>
    <sheetView zoomScale="80" zoomScaleNormal="80" zoomScalePageLayoutView="0" workbookViewId="0" topLeftCell="A22">
      <selection activeCell="V103" sqref="V103"/>
    </sheetView>
  </sheetViews>
  <sheetFormatPr defaultColWidth="7.421875" defaultRowHeight="21.75"/>
  <cols>
    <col min="1" max="1" width="4.421875" style="109" customWidth="1"/>
    <col min="2" max="4" width="7.421875" style="1" customWidth="1"/>
    <col min="5" max="5" width="12.7109375" style="1" customWidth="1"/>
    <col min="6" max="6" width="7.57421875" style="1" customWidth="1"/>
    <col min="7" max="7" width="7.421875" style="1" customWidth="1"/>
    <col min="8" max="8" width="11.140625" style="1" customWidth="1"/>
    <col min="9" max="9" width="7.421875" style="1" customWidth="1"/>
    <col min="10" max="10" width="9.8515625" style="1" customWidth="1"/>
    <col min="11" max="11" width="7.421875" style="1" customWidth="1"/>
    <col min="12" max="12" width="8.28125" style="1" customWidth="1"/>
    <col min="13" max="13" width="7.421875" style="1" customWidth="1"/>
    <col min="14" max="14" width="10.421875" style="1" customWidth="1"/>
    <col min="15" max="15" width="9.00390625" style="1" customWidth="1"/>
    <col min="16" max="17" width="9.140625" style="1" customWidth="1"/>
    <col min="18" max="18" width="7.140625" style="1" customWidth="1"/>
    <col min="19" max="19" width="6.8515625" style="1" customWidth="1"/>
    <col min="20" max="21" width="7.140625" style="23" customWidth="1"/>
    <col min="22" max="24" width="8.421875" style="1" customWidth="1"/>
    <col min="25" max="16384" width="7.421875" style="1" customWidth="1"/>
  </cols>
  <sheetData>
    <row r="1" spans="1:21" ht="25.5" customHeight="1">
      <c r="A1" s="390" t="s">
        <v>134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189"/>
    </row>
    <row r="2" spans="1:21" ht="23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189"/>
    </row>
    <row r="3" spans="2:6" ht="8.25" customHeight="1">
      <c r="B3" s="190"/>
      <c r="C3" s="190"/>
      <c r="D3" s="190"/>
      <c r="E3" s="190"/>
      <c r="F3" s="191"/>
    </row>
    <row r="4" spans="1:24" ht="25.5" customHeight="1">
      <c r="A4" s="367" t="s">
        <v>105</v>
      </c>
      <c r="B4" s="391" t="s">
        <v>91</v>
      </c>
      <c r="C4" s="391"/>
      <c r="D4" s="391"/>
      <c r="E4" s="392"/>
      <c r="F4" s="387" t="s">
        <v>145</v>
      </c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  <c r="V4" s="328" t="s">
        <v>120</v>
      </c>
      <c r="W4" s="192" t="s">
        <v>119</v>
      </c>
      <c r="X4" s="375" t="s">
        <v>106</v>
      </c>
    </row>
    <row r="5" spans="1:24" ht="23.25" customHeight="1">
      <c r="A5" s="367"/>
      <c r="B5" s="393"/>
      <c r="C5" s="393"/>
      <c r="D5" s="393"/>
      <c r="E5" s="394"/>
      <c r="F5" s="193" t="s">
        <v>129</v>
      </c>
      <c r="G5" s="194" t="s">
        <v>121</v>
      </c>
      <c r="H5" s="195" t="s">
        <v>128</v>
      </c>
      <c r="I5" s="195" t="s">
        <v>121</v>
      </c>
      <c r="J5" s="196" t="s">
        <v>122</v>
      </c>
      <c r="K5" s="197" t="s">
        <v>121</v>
      </c>
      <c r="L5" s="198" t="s">
        <v>123</v>
      </c>
      <c r="M5" s="199" t="s">
        <v>121</v>
      </c>
      <c r="N5" s="200" t="s">
        <v>124</v>
      </c>
      <c r="O5" s="200" t="s">
        <v>121</v>
      </c>
      <c r="P5" s="201" t="s">
        <v>125</v>
      </c>
      <c r="Q5" s="201" t="s">
        <v>121</v>
      </c>
      <c r="R5" s="202" t="s">
        <v>126</v>
      </c>
      <c r="S5" s="202" t="s">
        <v>121</v>
      </c>
      <c r="T5" s="203" t="s">
        <v>127</v>
      </c>
      <c r="U5" s="203" t="s">
        <v>121</v>
      </c>
      <c r="V5" s="204" t="s">
        <v>118</v>
      </c>
      <c r="W5" s="205" t="s">
        <v>118</v>
      </c>
      <c r="X5" s="376"/>
    </row>
    <row r="6" spans="1:24" ht="18.75">
      <c r="A6" s="326">
        <v>1</v>
      </c>
      <c r="B6" s="5" t="s">
        <v>1</v>
      </c>
      <c r="C6" s="6"/>
      <c r="D6" s="5"/>
      <c r="E6" s="7"/>
      <c r="F6" s="206">
        <v>5</v>
      </c>
      <c r="G6" s="206">
        <v>275</v>
      </c>
      <c r="H6" s="207"/>
      <c r="I6" s="207"/>
      <c r="J6" s="208"/>
      <c r="K6" s="209"/>
      <c r="L6" s="210"/>
      <c r="M6" s="100"/>
      <c r="N6" s="24"/>
      <c r="O6" s="24"/>
      <c r="P6" s="101"/>
      <c r="Q6" s="101"/>
      <c r="R6" s="25"/>
      <c r="S6" s="25"/>
      <c r="T6" s="102"/>
      <c r="U6" s="102"/>
      <c r="V6" s="87">
        <f>G6+I6+K6+M6+O6+Q6+S6+U6</f>
        <v>275</v>
      </c>
      <c r="W6" s="87"/>
      <c r="X6" s="103"/>
    </row>
    <row r="7" spans="1:24" ht="18.75">
      <c r="A7" s="326">
        <v>2</v>
      </c>
      <c r="B7" s="5" t="s">
        <v>0</v>
      </c>
      <c r="C7" s="6"/>
      <c r="D7" s="5"/>
      <c r="E7" s="7"/>
      <c r="F7" s="206">
        <v>1</v>
      </c>
      <c r="G7" s="206">
        <v>67</v>
      </c>
      <c r="H7" s="207"/>
      <c r="I7" s="207"/>
      <c r="J7" s="208"/>
      <c r="K7" s="209"/>
      <c r="L7" s="210"/>
      <c r="M7" s="100"/>
      <c r="N7" s="24"/>
      <c r="O7" s="24"/>
      <c r="P7" s="101"/>
      <c r="Q7" s="101"/>
      <c r="R7" s="25"/>
      <c r="S7" s="25"/>
      <c r="T7" s="102"/>
      <c r="U7" s="102"/>
      <c r="V7" s="87">
        <f>G7+I7+K7+M7+O7+Q7+S7+U7</f>
        <v>67</v>
      </c>
      <c r="W7" s="87"/>
      <c r="X7" s="103"/>
    </row>
    <row r="8" spans="1:24" ht="18.75">
      <c r="A8" s="326">
        <v>3</v>
      </c>
      <c r="B8" s="5" t="s">
        <v>2</v>
      </c>
      <c r="C8" s="6"/>
      <c r="D8" s="5"/>
      <c r="E8" s="7"/>
      <c r="F8" s="206"/>
      <c r="G8" s="206"/>
      <c r="H8" s="207"/>
      <c r="I8" s="207"/>
      <c r="J8" s="208"/>
      <c r="K8" s="208"/>
      <c r="L8" s="210"/>
      <c r="M8" s="100"/>
      <c r="N8" s="24"/>
      <c r="O8" s="24"/>
      <c r="P8" s="101"/>
      <c r="Q8" s="101"/>
      <c r="R8" s="25"/>
      <c r="S8" s="25"/>
      <c r="T8" s="102"/>
      <c r="U8" s="102"/>
      <c r="V8" s="87">
        <f aca="true" t="shared" si="0" ref="V8:V70">G8+I8+K8+M8+O8+Q8+S8+U8</f>
        <v>0</v>
      </c>
      <c r="W8" s="87"/>
      <c r="X8" s="103"/>
    </row>
    <row r="9" spans="1:24" ht="18.75">
      <c r="A9" s="326">
        <v>4</v>
      </c>
      <c r="B9" s="5" t="s">
        <v>22</v>
      </c>
      <c r="C9" s="6"/>
      <c r="D9" s="5"/>
      <c r="E9" s="7"/>
      <c r="F9" s="206">
        <v>19</v>
      </c>
      <c r="G9" s="206">
        <v>703</v>
      </c>
      <c r="H9" s="207"/>
      <c r="I9" s="207"/>
      <c r="J9" s="208"/>
      <c r="K9" s="208"/>
      <c r="L9" s="210"/>
      <c r="M9" s="100"/>
      <c r="N9" s="24"/>
      <c r="O9" s="24"/>
      <c r="P9" s="101"/>
      <c r="Q9" s="101"/>
      <c r="R9" s="25"/>
      <c r="S9" s="25"/>
      <c r="T9" s="102">
        <v>1</v>
      </c>
      <c r="U9" s="102">
        <v>3</v>
      </c>
      <c r="V9" s="87">
        <f>G9+I9+K9+M9+O9+Q9+S9+U9</f>
        <v>706</v>
      </c>
      <c r="W9" s="87"/>
      <c r="X9" s="103"/>
    </row>
    <row r="10" spans="1:24" ht="18.75">
      <c r="A10" s="326">
        <v>5</v>
      </c>
      <c r="B10" s="5" t="s">
        <v>62</v>
      </c>
      <c r="C10" s="6"/>
      <c r="D10" s="5"/>
      <c r="E10" s="7"/>
      <c r="F10" s="206">
        <v>8</v>
      </c>
      <c r="G10" s="206">
        <v>286</v>
      </c>
      <c r="H10" s="207"/>
      <c r="I10" s="207"/>
      <c r="J10" s="208"/>
      <c r="K10" s="208"/>
      <c r="L10" s="210">
        <v>1</v>
      </c>
      <c r="M10" s="100">
        <v>140</v>
      </c>
      <c r="N10" s="24"/>
      <c r="O10" s="24"/>
      <c r="P10" s="101"/>
      <c r="Q10" s="101"/>
      <c r="R10" s="25"/>
      <c r="S10" s="25"/>
      <c r="T10" s="102"/>
      <c r="U10" s="102"/>
      <c r="V10" s="87">
        <f>G10+I10+K10+M10+O10+Q10+S10+U10</f>
        <v>426</v>
      </c>
      <c r="W10" s="87"/>
      <c r="X10" s="103"/>
    </row>
    <row r="11" spans="1:24" ht="18.75">
      <c r="A11" s="326">
        <v>6</v>
      </c>
      <c r="B11" s="5" t="s">
        <v>3</v>
      </c>
      <c r="C11" s="6"/>
      <c r="D11" s="5"/>
      <c r="E11" s="7"/>
      <c r="F11" s="206">
        <v>20</v>
      </c>
      <c r="G11" s="206">
        <v>655</v>
      </c>
      <c r="H11" s="207"/>
      <c r="I11" s="207"/>
      <c r="J11" s="208"/>
      <c r="K11" s="208"/>
      <c r="L11" s="210"/>
      <c r="M11" s="100"/>
      <c r="N11" s="24"/>
      <c r="O11" s="24"/>
      <c r="P11" s="101"/>
      <c r="Q11" s="101"/>
      <c r="R11" s="25"/>
      <c r="S11" s="25"/>
      <c r="T11" s="102"/>
      <c r="U11" s="102"/>
      <c r="V11" s="87">
        <f t="shared" si="0"/>
        <v>655</v>
      </c>
      <c r="W11" s="87"/>
      <c r="X11" s="103"/>
    </row>
    <row r="12" spans="1:24" ht="18.75">
      <c r="A12" s="326">
        <v>7</v>
      </c>
      <c r="B12" s="5" t="s">
        <v>4</v>
      </c>
      <c r="C12" s="6"/>
      <c r="D12" s="5"/>
      <c r="E12" s="7"/>
      <c r="F12" s="206"/>
      <c r="G12" s="206"/>
      <c r="H12" s="207"/>
      <c r="I12" s="207"/>
      <c r="J12" s="208"/>
      <c r="K12" s="208"/>
      <c r="L12" s="210"/>
      <c r="M12" s="100"/>
      <c r="N12" s="24"/>
      <c r="O12" s="24"/>
      <c r="P12" s="101"/>
      <c r="Q12" s="101"/>
      <c r="R12" s="25"/>
      <c r="S12" s="25"/>
      <c r="T12" s="102"/>
      <c r="U12" s="102"/>
      <c r="V12" s="87">
        <f t="shared" si="0"/>
        <v>0</v>
      </c>
      <c r="W12" s="87"/>
      <c r="X12" s="103"/>
    </row>
    <row r="13" spans="1:24" ht="18.75">
      <c r="A13" s="326">
        <v>8</v>
      </c>
      <c r="B13" s="5" t="s">
        <v>5</v>
      </c>
      <c r="C13" s="6"/>
      <c r="D13" s="5"/>
      <c r="E13" s="7"/>
      <c r="F13" s="206"/>
      <c r="G13" s="206"/>
      <c r="H13" s="207"/>
      <c r="I13" s="207"/>
      <c r="J13" s="208"/>
      <c r="K13" s="208"/>
      <c r="L13" s="210"/>
      <c r="M13" s="100"/>
      <c r="N13" s="24"/>
      <c r="O13" s="24"/>
      <c r="P13" s="101"/>
      <c r="Q13" s="101"/>
      <c r="R13" s="25"/>
      <c r="S13" s="25"/>
      <c r="T13" s="102"/>
      <c r="U13" s="102"/>
      <c r="V13" s="87">
        <f t="shared" si="0"/>
        <v>0</v>
      </c>
      <c r="W13" s="87"/>
      <c r="X13" s="103"/>
    </row>
    <row r="14" spans="1:24" ht="18.75">
      <c r="A14" s="326">
        <v>9</v>
      </c>
      <c r="B14" s="5" t="s">
        <v>35</v>
      </c>
      <c r="C14" s="6"/>
      <c r="D14" s="5"/>
      <c r="E14" s="7"/>
      <c r="F14" s="206">
        <v>30</v>
      </c>
      <c r="G14" s="206">
        <v>960</v>
      </c>
      <c r="H14" s="207"/>
      <c r="I14" s="207"/>
      <c r="J14" s="208"/>
      <c r="K14" s="208"/>
      <c r="L14" s="210">
        <v>12</v>
      </c>
      <c r="M14" s="100">
        <v>208</v>
      </c>
      <c r="N14" s="24"/>
      <c r="O14" s="24"/>
      <c r="P14" s="101"/>
      <c r="Q14" s="101"/>
      <c r="R14" s="25"/>
      <c r="S14" s="25"/>
      <c r="T14" s="102"/>
      <c r="U14" s="102"/>
      <c r="V14" s="87">
        <f t="shared" si="0"/>
        <v>1168</v>
      </c>
      <c r="W14" s="87"/>
      <c r="X14" s="103"/>
    </row>
    <row r="15" spans="1:24" ht="18.75">
      <c r="A15" s="326">
        <v>10</v>
      </c>
      <c r="B15" s="5" t="s">
        <v>34</v>
      </c>
      <c r="C15" s="6"/>
      <c r="D15" s="5"/>
      <c r="E15" s="7"/>
      <c r="F15" s="206">
        <v>136</v>
      </c>
      <c r="G15" s="206">
        <v>4505</v>
      </c>
      <c r="H15" s="207"/>
      <c r="I15" s="207"/>
      <c r="J15" s="208"/>
      <c r="K15" s="208"/>
      <c r="L15" s="210"/>
      <c r="M15" s="100"/>
      <c r="N15" s="24"/>
      <c r="O15" s="24"/>
      <c r="P15" s="101"/>
      <c r="Q15" s="101"/>
      <c r="R15" s="25"/>
      <c r="S15" s="25"/>
      <c r="T15" s="102"/>
      <c r="U15" s="102"/>
      <c r="V15" s="87">
        <f t="shared" si="0"/>
        <v>4505</v>
      </c>
      <c r="W15" s="87"/>
      <c r="X15" s="103"/>
    </row>
    <row r="16" spans="1:24" ht="18.75">
      <c r="A16" s="326">
        <v>12</v>
      </c>
      <c r="B16" s="5" t="s">
        <v>108</v>
      </c>
      <c r="C16" s="6"/>
      <c r="D16" s="5"/>
      <c r="E16" s="7"/>
      <c r="F16" s="211">
        <v>50</v>
      </c>
      <c r="G16" s="206">
        <v>2635</v>
      </c>
      <c r="H16" s="207"/>
      <c r="I16" s="207"/>
      <c r="J16" s="208"/>
      <c r="K16" s="208"/>
      <c r="L16" s="210"/>
      <c r="M16" s="100"/>
      <c r="N16" s="24"/>
      <c r="O16" s="24"/>
      <c r="P16" s="101"/>
      <c r="Q16" s="101"/>
      <c r="R16" s="25"/>
      <c r="S16" s="25"/>
      <c r="T16" s="102"/>
      <c r="U16" s="102"/>
      <c r="V16" s="87">
        <f t="shared" si="0"/>
        <v>2635</v>
      </c>
      <c r="W16" s="87"/>
      <c r="X16" s="103"/>
    </row>
    <row r="17" spans="1:24" ht="18.75">
      <c r="A17" s="326">
        <v>13</v>
      </c>
      <c r="B17" s="5" t="s">
        <v>20</v>
      </c>
      <c r="C17" s="6"/>
      <c r="D17" s="5"/>
      <c r="E17" s="7"/>
      <c r="F17" s="211">
        <v>32</v>
      </c>
      <c r="G17" s="206">
        <v>1699</v>
      </c>
      <c r="H17" s="207"/>
      <c r="I17" s="207"/>
      <c r="J17" s="208"/>
      <c r="K17" s="208"/>
      <c r="L17" s="210">
        <v>16</v>
      </c>
      <c r="M17" s="100">
        <v>310</v>
      </c>
      <c r="N17" s="24"/>
      <c r="O17" s="24"/>
      <c r="P17" s="101"/>
      <c r="Q17" s="101"/>
      <c r="R17" s="25"/>
      <c r="S17" s="25"/>
      <c r="T17" s="102"/>
      <c r="U17" s="102"/>
      <c r="V17" s="87">
        <f t="shared" si="0"/>
        <v>2009</v>
      </c>
      <c r="W17" s="87"/>
      <c r="X17" s="103"/>
    </row>
    <row r="18" spans="1:24" ht="18.75">
      <c r="A18" s="326">
        <v>14</v>
      </c>
      <c r="B18" s="5" t="s">
        <v>6</v>
      </c>
      <c r="C18" s="6"/>
      <c r="D18" s="5"/>
      <c r="E18" s="7"/>
      <c r="F18" s="206">
        <v>3</v>
      </c>
      <c r="G18" s="206">
        <v>111</v>
      </c>
      <c r="H18" s="207"/>
      <c r="I18" s="207"/>
      <c r="J18" s="208"/>
      <c r="K18" s="208"/>
      <c r="L18" s="210"/>
      <c r="M18" s="100"/>
      <c r="N18" s="24"/>
      <c r="O18" s="24"/>
      <c r="P18" s="101"/>
      <c r="Q18" s="101"/>
      <c r="R18" s="25"/>
      <c r="S18" s="25"/>
      <c r="T18" s="102"/>
      <c r="U18" s="102"/>
      <c r="V18" s="87">
        <f t="shared" si="0"/>
        <v>111</v>
      </c>
      <c r="W18" s="87"/>
      <c r="X18" s="103"/>
    </row>
    <row r="19" spans="1:24" ht="18.75">
      <c r="A19" s="326">
        <v>15</v>
      </c>
      <c r="B19" s="5" t="s">
        <v>19</v>
      </c>
      <c r="C19" s="6"/>
      <c r="D19" s="5"/>
      <c r="E19" s="7"/>
      <c r="F19" s="206">
        <v>43</v>
      </c>
      <c r="G19" s="206">
        <v>1922</v>
      </c>
      <c r="H19" s="207"/>
      <c r="I19" s="207"/>
      <c r="J19" s="208"/>
      <c r="K19" s="208"/>
      <c r="L19" s="210">
        <v>1</v>
      </c>
      <c r="M19" s="100">
        <v>28</v>
      </c>
      <c r="N19" s="24"/>
      <c r="O19" s="24"/>
      <c r="P19" s="101"/>
      <c r="Q19" s="101"/>
      <c r="R19" s="25"/>
      <c r="S19" s="25"/>
      <c r="T19" s="102"/>
      <c r="U19" s="102"/>
      <c r="V19" s="87">
        <f t="shared" si="0"/>
        <v>1950</v>
      </c>
      <c r="W19" s="87"/>
      <c r="X19" s="103"/>
    </row>
    <row r="20" spans="1:24" ht="18.75">
      <c r="A20" s="326">
        <v>16</v>
      </c>
      <c r="B20" s="5" t="s">
        <v>7</v>
      </c>
      <c r="C20" s="6"/>
      <c r="D20" s="5"/>
      <c r="E20" s="7"/>
      <c r="F20" s="206"/>
      <c r="G20" s="206"/>
      <c r="H20" s="207"/>
      <c r="I20" s="207"/>
      <c r="J20" s="208"/>
      <c r="K20" s="208"/>
      <c r="L20" s="210"/>
      <c r="M20" s="100"/>
      <c r="N20" s="24"/>
      <c r="O20" s="24"/>
      <c r="P20" s="101"/>
      <c r="Q20" s="101"/>
      <c r="R20" s="25"/>
      <c r="S20" s="25"/>
      <c r="T20" s="102"/>
      <c r="U20" s="102"/>
      <c r="V20" s="87">
        <f t="shared" si="0"/>
        <v>0</v>
      </c>
      <c r="W20" s="87"/>
      <c r="X20" s="103"/>
    </row>
    <row r="21" spans="1:24" ht="18.75">
      <c r="A21" s="326">
        <v>17</v>
      </c>
      <c r="B21" s="5" t="s">
        <v>67</v>
      </c>
      <c r="C21" s="6"/>
      <c r="D21" s="5"/>
      <c r="E21" s="7"/>
      <c r="F21" s="206"/>
      <c r="G21" s="206"/>
      <c r="H21" s="207"/>
      <c r="I21" s="207"/>
      <c r="J21" s="208"/>
      <c r="K21" s="208"/>
      <c r="L21" s="210"/>
      <c r="M21" s="100"/>
      <c r="N21" s="24"/>
      <c r="O21" s="24"/>
      <c r="P21" s="101"/>
      <c r="Q21" s="101"/>
      <c r="R21" s="25"/>
      <c r="S21" s="25"/>
      <c r="T21" s="102"/>
      <c r="U21" s="102"/>
      <c r="V21" s="87">
        <f t="shared" si="0"/>
        <v>0</v>
      </c>
      <c r="W21" s="87"/>
      <c r="X21" s="103"/>
    </row>
    <row r="22" spans="1:24" ht="18.75">
      <c r="A22" s="326">
        <v>18</v>
      </c>
      <c r="B22" s="5" t="s">
        <v>68</v>
      </c>
      <c r="C22" s="6"/>
      <c r="D22" s="5"/>
      <c r="E22" s="7"/>
      <c r="F22" s="206"/>
      <c r="G22" s="206"/>
      <c r="H22" s="212"/>
      <c r="I22" s="212"/>
      <c r="J22" s="208"/>
      <c r="K22" s="208"/>
      <c r="L22" s="213"/>
      <c r="M22" s="100"/>
      <c r="N22" s="24"/>
      <c r="O22" s="24"/>
      <c r="P22" s="101"/>
      <c r="Q22" s="101"/>
      <c r="R22" s="25"/>
      <c r="S22" s="25"/>
      <c r="T22" s="102"/>
      <c r="U22" s="102"/>
      <c r="V22" s="87">
        <f t="shared" si="0"/>
        <v>0</v>
      </c>
      <c r="W22" s="87"/>
      <c r="X22" s="103"/>
    </row>
    <row r="23" spans="1:24" ht="18.75">
      <c r="A23" s="326"/>
      <c r="B23" s="5" t="s">
        <v>31</v>
      </c>
      <c r="C23" s="6"/>
      <c r="D23" s="5"/>
      <c r="E23" s="7"/>
      <c r="F23" s="206"/>
      <c r="G23" s="206"/>
      <c r="H23" s="207"/>
      <c r="I23" s="207"/>
      <c r="J23" s="208"/>
      <c r="K23" s="208"/>
      <c r="L23" s="210"/>
      <c r="M23" s="100"/>
      <c r="N23" s="24"/>
      <c r="O23" s="24"/>
      <c r="P23" s="101"/>
      <c r="Q23" s="101"/>
      <c r="R23" s="25"/>
      <c r="S23" s="25"/>
      <c r="T23" s="102"/>
      <c r="U23" s="102"/>
      <c r="V23" s="87">
        <f t="shared" si="0"/>
        <v>0</v>
      </c>
      <c r="W23" s="87"/>
      <c r="X23" s="103"/>
    </row>
    <row r="24" spans="1:24" ht="18.75">
      <c r="A24" s="326">
        <v>19</v>
      </c>
      <c r="B24" s="5" t="s">
        <v>69</v>
      </c>
      <c r="C24" s="6"/>
      <c r="D24" s="5"/>
      <c r="E24" s="7"/>
      <c r="F24" s="206"/>
      <c r="G24" s="206"/>
      <c r="H24" s="207"/>
      <c r="I24" s="207"/>
      <c r="J24" s="208"/>
      <c r="K24" s="208"/>
      <c r="L24" s="210"/>
      <c r="M24" s="100"/>
      <c r="N24" s="24"/>
      <c r="O24" s="24"/>
      <c r="P24" s="101"/>
      <c r="Q24" s="101"/>
      <c r="R24" s="25"/>
      <c r="S24" s="25"/>
      <c r="T24" s="102"/>
      <c r="U24" s="102"/>
      <c r="V24" s="87">
        <f t="shared" si="0"/>
        <v>0</v>
      </c>
      <c r="W24" s="87"/>
      <c r="X24" s="103"/>
    </row>
    <row r="25" spans="1:24" ht="18.75">
      <c r="A25" s="326">
        <v>20</v>
      </c>
      <c r="B25" s="5" t="s">
        <v>70</v>
      </c>
      <c r="C25" s="6"/>
      <c r="D25" s="5"/>
      <c r="E25" s="7"/>
      <c r="F25" s="206"/>
      <c r="G25" s="206"/>
      <c r="H25" s="207"/>
      <c r="I25" s="207"/>
      <c r="J25" s="208"/>
      <c r="K25" s="208"/>
      <c r="L25" s="210"/>
      <c r="M25" s="100"/>
      <c r="N25" s="24"/>
      <c r="O25" s="24"/>
      <c r="P25" s="101"/>
      <c r="Q25" s="101"/>
      <c r="R25" s="25"/>
      <c r="S25" s="25"/>
      <c r="T25" s="102"/>
      <c r="U25" s="102"/>
      <c r="V25" s="87">
        <f t="shared" si="0"/>
        <v>0</v>
      </c>
      <c r="W25" s="87"/>
      <c r="X25" s="103"/>
    </row>
    <row r="26" spans="1:24" ht="18.75">
      <c r="A26" s="326">
        <v>21</v>
      </c>
      <c r="B26" s="5" t="s">
        <v>71</v>
      </c>
      <c r="C26" s="6"/>
      <c r="D26" s="5"/>
      <c r="E26" s="7"/>
      <c r="F26" s="206"/>
      <c r="G26" s="206"/>
      <c r="H26" s="207"/>
      <c r="I26" s="207"/>
      <c r="J26" s="208"/>
      <c r="K26" s="208"/>
      <c r="L26" s="210"/>
      <c r="M26" s="100"/>
      <c r="N26" s="24"/>
      <c r="O26" s="24"/>
      <c r="P26" s="101"/>
      <c r="Q26" s="101"/>
      <c r="R26" s="25"/>
      <c r="S26" s="25"/>
      <c r="T26" s="102"/>
      <c r="U26" s="102"/>
      <c r="V26" s="87">
        <f t="shared" si="0"/>
        <v>0</v>
      </c>
      <c r="W26" s="87"/>
      <c r="X26" s="103"/>
    </row>
    <row r="27" spans="1:24" ht="18.75">
      <c r="A27" s="326"/>
      <c r="B27" s="5" t="s">
        <v>72</v>
      </c>
      <c r="C27" s="6"/>
      <c r="D27" s="5"/>
      <c r="E27" s="7"/>
      <c r="F27" s="211"/>
      <c r="G27" s="211"/>
      <c r="H27" s="212"/>
      <c r="I27" s="212"/>
      <c r="J27" s="208"/>
      <c r="K27" s="208"/>
      <c r="L27" s="213"/>
      <c r="M27" s="100"/>
      <c r="N27" s="24"/>
      <c r="O27" s="24"/>
      <c r="P27" s="101"/>
      <c r="Q27" s="101"/>
      <c r="R27" s="25"/>
      <c r="S27" s="25"/>
      <c r="T27" s="102"/>
      <c r="U27" s="102"/>
      <c r="V27" s="87">
        <f t="shared" si="0"/>
        <v>0</v>
      </c>
      <c r="W27" s="87"/>
      <c r="X27" s="103"/>
    </row>
    <row r="28" spans="1:24" ht="18.75">
      <c r="A28" s="326">
        <v>22</v>
      </c>
      <c r="B28" s="5" t="s">
        <v>28</v>
      </c>
      <c r="C28" s="6"/>
      <c r="D28" s="5"/>
      <c r="E28" s="7"/>
      <c r="F28" s="206">
        <v>3</v>
      </c>
      <c r="G28" s="206">
        <v>116</v>
      </c>
      <c r="H28" s="207"/>
      <c r="I28" s="207"/>
      <c r="J28" s="208"/>
      <c r="K28" s="208"/>
      <c r="L28" s="210"/>
      <c r="M28" s="100"/>
      <c r="N28" s="24"/>
      <c r="O28" s="24"/>
      <c r="P28" s="101"/>
      <c r="Q28" s="101"/>
      <c r="R28" s="25"/>
      <c r="S28" s="25"/>
      <c r="T28" s="102"/>
      <c r="U28" s="102"/>
      <c r="V28" s="87">
        <f t="shared" si="0"/>
        <v>116</v>
      </c>
      <c r="W28" s="87"/>
      <c r="X28" s="103"/>
    </row>
    <row r="29" spans="1:24" ht="18.75">
      <c r="A29" s="326">
        <v>23</v>
      </c>
      <c r="B29" s="5" t="s">
        <v>8</v>
      </c>
      <c r="C29" s="6"/>
      <c r="D29" s="5"/>
      <c r="E29" s="7"/>
      <c r="F29" s="206">
        <v>3</v>
      </c>
      <c r="G29" s="211">
        <v>96</v>
      </c>
      <c r="H29" s="212"/>
      <c r="I29" s="212"/>
      <c r="J29" s="208"/>
      <c r="K29" s="208"/>
      <c r="L29" s="210"/>
      <c r="M29" s="100"/>
      <c r="N29" s="24"/>
      <c r="O29" s="24"/>
      <c r="P29" s="101"/>
      <c r="Q29" s="101"/>
      <c r="R29" s="25"/>
      <c r="S29" s="25"/>
      <c r="T29" s="102"/>
      <c r="U29" s="102"/>
      <c r="V29" s="87">
        <f t="shared" si="0"/>
        <v>96</v>
      </c>
      <c r="W29" s="87"/>
      <c r="X29" s="103"/>
    </row>
    <row r="30" spans="1:24" ht="18.75">
      <c r="A30" s="326">
        <v>24</v>
      </c>
      <c r="B30" s="5" t="s">
        <v>51</v>
      </c>
      <c r="C30" s="6"/>
      <c r="D30" s="5"/>
      <c r="E30" s="7"/>
      <c r="F30" s="206">
        <v>1</v>
      </c>
      <c r="G30" s="206">
        <v>37</v>
      </c>
      <c r="H30" s="207"/>
      <c r="I30" s="207"/>
      <c r="J30" s="208"/>
      <c r="K30" s="208"/>
      <c r="L30" s="210"/>
      <c r="M30" s="100"/>
      <c r="N30" s="24"/>
      <c r="O30" s="24"/>
      <c r="P30" s="101"/>
      <c r="Q30" s="101"/>
      <c r="R30" s="25"/>
      <c r="S30" s="25"/>
      <c r="T30" s="102"/>
      <c r="U30" s="102"/>
      <c r="V30" s="87">
        <f t="shared" si="0"/>
        <v>37</v>
      </c>
      <c r="W30" s="87"/>
      <c r="X30" s="103"/>
    </row>
    <row r="31" spans="1:24" ht="18.75">
      <c r="A31" s="326">
        <v>25</v>
      </c>
      <c r="B31" s="5" t="s">
        <v>52</v>
      </c>
      <c r="C31" s="6"/>
      <c r="D31" s="5"/>
      <c r="E31" s="7"/>
      <c r="F31" s="206"/>
      <c r="G31" s="206"/>
      <c r="H31" s="207"/>
      <c r="I31" s="207"/>
      <c r="J31" s="208"/>
      <c r="K31" s="208"/>
      <c r="L31" s="210"/>
      <c r="M31" s="100"/>
      <c r="N31" s="24"/>
      <c r="O31" s="24"/>
      <c r="P31" s="101"/>
      <c r="Q31" s="101"/>
      <c r="R31" s="25"/>
      <c r="S31" s="25"/>
      <c r="T31" s="102"/>
      <c r="U31" s="102"/>
      <c r="V31" s="87">
        <f t="shared" si="0"/>
        <v>0</v>
      </c>
      <c r="W31" s="87"/>
      <c r="X31" s="103"/>
    </row>
    <row r="32" spans="1:24" ht="18.75">
      <c r="A32" s="326">
        <v>26</v>
      </c>
      <c r="B32" s="5" t="s">
        <v>65</v>
      </c>
      <c r="C32" s="6"/>
      <c r="D32" s="5"/>
      <c r="E32" s="7"/>
      <c r="F32" s="206"/>
      <c r="G32" s="206"/>
      <c r="H32" s="207"/>
      <c r="I32" s="207"/>
      <c r="J32" s="208"/>
      <c r="K32" s="208"/>
      <c r="L32" s="210"/>
      <c r="M32" s="100"/>
      <c r="N32" s="24"/>
      <c r="O32" s="24"/>
      <c r="P32" s="101"/>
      <c r="Q32" s="101"/>
      <c r="R32" s="25"/>
      <c r="S32" s="25"/>
      <c r="T32" s="102"/>
      <c r="U32" s="102"/>
      <c r="V32" s="87">
        <f t="shared" si="0"/>
        <v>0</v>
      </c>
      <c r="W32" s="87"/>
      <c r="X32" s="103"/>
    </row>
    <row r="33" spans="1:24" ht="18.75">
      <c r="A33" s="326"/>
      <c r="B33" s="5" t="s">
        <v>66</v>
      </c>
      <c r="C33" s="6"/>
      <c r="D33" s="5"/>
      <c r="E33" s="7"/>
      <c r="F33" s="206"/>
      <c r="G33" s="211"/>
      <c r="H33" s="212"/>
      <c r="I33" s="212"/>
      <c r="J33" s="208"/>
      <c r="K33" s="208"/>
      <c r="L33" s="210"/>
      <c r="M33" s="100"/>
      <c r="N33" s="24"/>
      <c r="O33" s="24"/>
      <c r="P33" s="101"/>
      <c r="Q33" s="101"/>
      <c r="R33" s="25"/>
      <c r="S33" s="25"/>
      <c r="T33" s="102"/>
      <c r="U33" s="102"/>
      <c r="V33" s="87">
        <f t="shared" si="0"/>
        <v>0</v>
      </c>
      <c r="W33" s="87"/>
      <c r="X33" s="103"/>
    </row>
    <row r="34" spans="1:24" ht="18.75">
      <c r="A34" s="326">
        <v>27</v>
      </c>
      <c r="B34" s="5" t="s">
        <v>30</v>
      </c>
      <c r="C34" s="6"/>
      <c r="D34" s="5"/>
      <c r="E34" s="7"/>
      <c r="F34" s="206"/>
      <c r="G34" s="206"/>
      <c r="H34" s="207"/>
      <c r="I34" s="207"/>
      <c r="J34" s="208"/>
      <c r="K34" s="208"/>
      <c r="L34" s="210"/>
      <c r="M34" s="100"/>
      <c r="N34" s="24"/>
      <c r="O34" s="24"/>
      <c r="P34" s="101"/>
      <c r="Q34" s="101"/>
      <c r="R34" s="25"/>
      <c r="S34" s="25"/>
      <c r="T34" s="102"/>
      <c r="U34" s="102"/>
      <c r="V34" s="87">
        <f t="shared" si="0"/>
        <v>0</v>
      </c>
      <c r="W34" s="87"/>
      <c r="X34" s="103"/>
    </row>
    <row r="35" spans="1:24" ht="18.75">
      <c r="A35" s="326">
        <v>28</v>
      </c>
      <c r="B35" s="5" t="s">
        <v>32</v>
      </c>
      <c r="C35" s="6"/>
      <c r="D35" s="5"/>
      <c r="E35" s="7"/>
      <c r="F35" s="206"/>
      <c r="G35" s="206"/>
      <c r="H35" s="207"/>
      <c r="I35" s="207"/>
      <c r="J35" s="208"/>
      <c r="K35" s="208"/>
      <c r="L35" s="210"/>
      <c r="M35" s="100"/>
      <c r="N35" s="24"/>
      <c r="O35" s="24"/>
      <c r="P35" s="101"/>
      <c r="Q35" s="101"/>
      <c r="R35" s="25"/>
      <c r="S35" s="25"/>
      <c r="T35" s="102"/>
      <c r="U35" s="102"/>
      <c r="V35" s="87">
        <f t="shared" si="0"/>
        <v>0</v>
      </c>
      <c r="W35" s="87"/>
      <c r="X35" s="103"/>
    </row>
    <row r="36" spans="1:24" ht="18.75">
      <c r="A36" s="326">
        <v>29</v>
      </c>
      <c r="B36" s="5" t="s">
        <v>9</v>
      </c>
      <c r="C36" s="6"/>
      <c r="D36" s="5"/>
      <c r="E36" s="7"/>
      <c r="F36" s="211"/>
      <c r="G36" s="211"/>
      <c r="H36" s="212"/>
      <c r="I36" s="212"/>
      <c r="J36" s="208"/>
      <c r="K36" s="208"/>
      <c r="L36" s="210">
        <v>6</v>
      </c>
      <c r="M36" s="100">
        <v>132</v>
      </c>
      <c r="N36" s="24"/>
      <c r="O36" s="24"/>
      <c r="P36" s="101"/>
      <c r="Q36" s="101"/>
      <c r="R36" s="25"/>
      <c r="S36" s="25"/>
      <c r="T36" s="102">
        <v>1</v>
      </c>
      <c r="U36" s="102">
        <v>3</v>
      </c>
      <c r="V36" s="87">
        <f t="shared" si="0"/>
        <v>135</v>
      </c>
      <c r="W36" s="87"/>
      <c r="X36" s="103"/>
    </row>
    <row r="37" spans="1:24" ht="18.75">
      <c r="A37" s="326">
        <v>30</v>
      </c>
      <c r="B37" s="5" t="s">
        <v>27</v>
      </c>
      <c r="C37" s="6"/>
      <c r="D37" s="5"/>
      <c r="E37" s="7"/>
      <c r="F37" s="211">
        <v>34</v>
      </c>
      <c r="G37" s="206">
        <v>1208</v>
      </c>
      <c r="H37" s="207"/>
      <c r="I37" s="207"/>
      <c r="J37" s="208"/>
      <c r="K37" s="208"/>
      <c r="L37" s="210"/>
      <c r="M37" s="100"/>
      <c r="N37" s="24"/>
      <c r="O37" s="24"/>
      <c r="P37" s="101"/>
      <c r="Q37" s="101"/>
      <c r="R37" s="25"/>
      <c r="S37" s="25"/>
      <c r="T37" s="102"/>
      <c r="U37" s="102"/>
      <c r="V37" s="87">
        <f t="shared" si="0"/>
        <v>1208</v>
      </c>
      <c r="W37" s="87"/>
      <c r="X37" s="103"/>
    </row>
    <row r="38" spans="1:24" ht="18.75">
      <c r="A38" s="326">
        <v>31</v>
      </c>
      <c r="B38" s="5" t="s">
        <v>39</v>
      </c>
      <c r="C38" s="6"/>
      <c r="D38" s="5"/>
      <c r="E38" s="7"/>
      <c r="F38" s="211"/>
      <c r="G38" s="206"/>
      <c r="H38" s="212"/>
      <c r="I38" s="212"/>
      <c r="J38" s="208"/>
      <c r="K38" s="208"/>
      <c r="L38" s="210">
        <v>1</v>
      </c>
      <c r="M38" s="100">
        <v>16</v>
      </c>
      <c r="N38" s="24"/>
      <c r="O38" s="24"/>
      <c r="P38" s="101"/>
      <c r="Q38" s="101"/>
      <c r="R38" s="25"/>
      <c r="S38" s="25"/>
      <c r="T38" s="102"/>
      <c r="U38" s="102"/>
      <c r="V38" s="87">
        <f t="shared" si="0"/>
        <v>16</v>
      </c>
      <c r="W38" s="87"/>
      <c r="X38" s="103"/>
    </row>
    <row r="39" spans="1:24" ht="18.75">
      <c r="A39" s="326">
        <v>32</v>
      </c>
      <c r="B39" s="5" t="s">
        <v>10</v>
      </c>
      <c r="C39" s="6"/>
      <c r="D39" s="5"/>
      <c r="E39" s="7"/>
      <c r="F39" s="211">
        <v>14</v>
      </c>
      <c r="G39" s="206">
        <v>897</v>
      </c>
      <c r="H39" s="207"/>
      <c r="I39" s="207"/>
      <c r="J39" s="208"/>
      <c r="K39" s="208"/>
      <c r="L39" s="210">
        <v>53</v>
      </c>
      <c r="M39" s="100">
        <v>1660</v>
      </c>
      <c r="N39" s="24"/>
      <c r="O39" s="24"/>
      <c r="P39" s="101"/>
      <c r="Q39" s="101"/>
      <c r="R39" s="25"/>
      <c r="S39" s="25"/>
      <c r="T39" s="102">
        <v>87</v>
      </c>
      <c r="U39" s="102">
        <v>267</v>
      </c>
      <c r="V39" s="87">
        <f t="shared" si="0"/>
        <v>2824</v>
      </c>
      <c r="W39" s="87"/>
      <c r="X39" s="103"/>
    </row>
    <row r="40" spans="1:24" ht="18.75">
      <c r="A40" s="326">
        <v>33</v>
      </c>
      <c r="B40" s="5" t="s">
        <v>18</v>
      </c>
      <c r="C40" s="6"/>
      <c r="D40" s="5"/>
      <c r="E40" s="7"/>
      <c r="F40" s="211">
        <v>1294</v>
      </c>
      <c r="G40" s="206">
        <v>50053</v>
      </c>
      <c r="H40" s="207"/>
      <c r="I40" s="207"/>
      <c r="J40" s="208"/>
      <c r="K40" s="208"/>
      <c r="L40" s="210">
        <v>21</v>
      </c>
      <c r="M40" s="100">
        <v>400</v>
      </c>
      <c r="N40" s="24"/>
      <c r="O40" s="24"/>
      <c r="P40" s="101"/>
      <c r="Q40" s="101"/>
      <c r="R40" s="25"/>
      <c r="S40" s="25"/>
      <c r="T40" s="102">
        <v>5725</v>
      </c>
      <c r="U40" s="102">
        <v>20869</v>
      </c>
      <c r="V40" s="87">
        <f t="shared" si="0"/>
        <v>71322</v>
      </c>
      <c r="W40" s="87"/>
      <c r="X40" s="103"/>
    </row>
    <row r="41" spans="1:24" ht="18.75">
      <c r="A41" s="326">
        <v>34</v>
      </c>
      <c r="B41" s="5" t="s">
        <v>17</v>
      </c>
      <c r="C41" s="6"/>
      <c r="D41" s="5"/>
      <c r="E41" s="7"/>
      <c r="F41" s="211">
        <v>22</v>
      </c>
      <c r="G41" s="206">
        <v>828</v>
      </c>
      <c r="H41" s="207"/>
      <c r="I41" s="207"/>
      <c r="J41" s="208"/>
      <c r="K41" s="208"/>
      <c r="L41" s="210"/>
      <c r="M41" s="100"/>
      <c r="N41" s="24"/>
      <c r="O41" s="24"/>
      <c r="P41" s="101"/>
      <c r="Q41" s="101"/>
      <c r="R41" s="25"/>
      <c r="S41" s="25"/>
      <c r="T41" s="102"/>
      <c r="U41" s="102"/>
      <c r="V41" s="87">
        <f t="shared" si="0"/>
        <v>828</v>
      </c>
      <c r="W41" s="87"/>
      <c r="X41" s="103"/>
    </row>
    <row r="42" spans="1:24" ht="18.75">
      <c r="A42" s="326">
        <v>35</v>
      </c>
      <c r="B42" s="5" t="s">
        <v>80</v>
      </c>
      <c r="C42" s="6"/>
      <c r="D42" s="5"/>
      <c r="E42" s="7"/>
      <c r="F42" s="206"/>
      <c r="G42" s="206"/>
      <c r="H42" s="207"/>
      <c r="I42" s="207"/>
      <c r="J42" s="208"/>
      <c r="K42" s="208"/>
      <c r="L42" s="210"/>
      <c r="M42" s="100"/>
      <c r="N42" s="24"/>
      <c r="O42" s="24"/>
      <c r="P42" s="101"/>
      <c r="Q42" s="101"/>
      <c r="R42" s="25"/>
      <c r="S42" s="25"/>
      <c r="T42" s="102"/>
      <c r="U42" s="102"/>
      <c r="V42" s="87">
        <f t="shared" si="0"/>
        <v>0</v>
      </c>
      <c r="W42" s="87"/>
      <c r="X42" s="103"/>
    </row>
    <row r="43" spans="1:24" ht="18.75">
      <c r="A43" s="326">
        <v>36</v>
      </c>
      <c r="B43" s="5" t="s">
        <v>63</v>
      </c>
      <c r="C43" s="6"/>
      <c r="D43" s="5"/>
      <c r="E43" s="7"/>
      <c r="F43" s="206"/>
      <c r="G43" s="206"/>
      <c r="H43" s="207"/>
      <c r="I43" s="207"/>
      <c r="J43" s="208"/>
      <c r="K43" s="208"/>
      <c r="L43" s="210"/>
      <c r="M43" s="100"/>
      <c r="N43" s="24"/>
      <c r="O43" s="24"/>
      <c r="P43" s="101"/>
      <c r="Q43" s="101"/>
      <c r="R43" s="25"/>
      <c r="S43" s="25"/>
      <c r="T43" s="102"/>
      <c r="U43" s="102"/>
      <c r="V43" s="87">
        <f t="shared" si="0"/>
        <v>0</v>
      </c>
      <c r="W43" s="87"/>
      <c r="X43" s="103"/>
    </row>
    <row r="44" spans="1:24" ht="18.75">
      <c r="A44" s="326">
        <v>37</v>
      </c>
      <c r="B44" s="5" t="s">
        <v>61</v>
      </c>
      <c r="C44" s="6"/>
      <c r="D44" s="5"/>
      <c r="E44" s="7"/>
      <c r="F44" s="206"/>
      <c r="G44" s="206"/>
      <c r="H44" s="207"/>
      <c r="I44" s="207"/>
      <c r="J44" s="208"/>
      <c r="K44" s="208"/>
      <c r="L44" s="210"/>
      <c r="M44" s="100"/>
      <c r="N44" s="24"/>
      <c r="O44" s="24"/>
      <c r="P44" s="101"/>
      <c r="Q44" s="101"/>
      <c r="R44" s="25"/>
      <c r="S44" s="25"/>
      <c r="T44" s="102"/>
      <c r="U44" s="102"/>
      <c r="V44" s="87">
        <f t="shared" si="0"/>
        <v>0</v>
      </c>
      <c r="W44" s="87"/>
      <c r="X44" s="103"/>
    </row>
    <row r="45" spans="1:24" ht="18.75">
      <c r="A45" s="326">
        <v>38</v>
      </c>
      <c r="B45" s="5" t="s">
        <v>55</v>
      </c>
      <c r="C45" s="6"/>
      <c r="D45" s="5"/>
      <c r="E45" s="7"/>
      <c r="F45" s="206"/>
      <c r="G45" s="206"/>
      <c r="H45" s="207"/>
      <c r="I45" s="207"/>
      <c r="J45" s="208"/>
      <c r="K45" s="208"/>
      <c r="L45" s="210"/>
      <c r="M45" s="100"/>
      <c r="N45" s="24"/>
      <c r="O45" s="24"/>
      <c r="P45" s="101"/>
      <c r="Q45" s="101"/>
      <c r="R45" s="25"/>
      <c r="S45" s="25"/>
      <c r="T45" s="102"/>
      <c r="U45" s="102"/>
      <c r="V45" s="87">
        <f t="shared" si="0"/>
        <v>0</v>
      </c>
      <c r="W45" s="87"/>
      <c r="X45" s="103"/>
    </row>
    <row r="46" spans="1:24" ht="18.75">
      <c r="A46" s="326">
        <v>39</v>
      </c>
      <c r="B46" s="5" t="s">
        <v>59</v>
      </c>
      <c r="C46" s="6"/>
      <c r="D46" s="5"/>
      <c r="E46" s="7"/>
      <c r="F46" s="206"/>
      <c r="G46" s="206"/>
      <c r="H46" s="207"/>
      <c r="I46" s="207"/>
      <c r="J46" s="208"/>
      <c r="K46" s="208"/>
      <c r="L46" s="210"/>
      <c r="M46" s="100"/>
      <c r="N46" s="24"/>
      <c r="O46" s="24"/>
      <c r="P46" s="101"/>
      <c r="Q46" s="101"/>
      <c r="R46" s="25"/>
      <c r="S46" s="25"/>
      <c r="T46" s="102"/>
      <c r="U46" s="102"/>
      <c r="V46" s="87">
        <f t="shared" si="0"/>
        <v>0</v>
      </c>
      <c r="W46" s="87"/>
      <c r="X46" s="103"/>
    </row>
    <row r="47" spans="1:24" ht="18.75">
      <c r="A47" s="326">
        <v>40</v>
      </c>
      <c r="B47" s="5" t="s">
        <v>64</v>
      </c>
      <c r="C47" s="6"/>
      <c r="D47" s="5"/>
      <c r="E47" s="7"/>
      <c r="F47" s="206"/>
      <c r="G47" s="206"/>
      <c r="H47" s="207"/>
      <c r="I47" s="207"/>
      <c r="J47" s="208"/>
      <c r="K47" s="208"/>
      <c r="L47" s="210"/>
      <c r="M47" s="100"/>
      <c r="N47" s="24"/>
      <c r="O47" s="24"/>
      <c r="P47" s="101"/>
      <c r="Q47" s="101"/>
      <c r="R47" s="25"/>
      <c r="S47" s="25"/>
      <c r="T47" s="102"/>
      <c r="U47" s="102"/>
      <c r="V47" s="87">
        <f t="shared" si="0"/>
        <v>0</v>
      </c>
      <c r="W47" s="87"/>
      <c r="X47" s="103"/>
    </row>
    <row r="48" spans="1:24" ht="18.75">
      <c r="A48" s="326">
        <v>41</v>
      </c>
      <c r="B48" s="5" t="s">
        <v>79</v>
      </c>
      <c r="C48" s="6"/>
      <c r="D48" s="5"/>
      <c r="E48" s="7"/>
      <c r="F48" s="206"/>
      <c r="G48" s="206"/>
      <c r="H48" s="207"/>
      <c r="I48" s="207"/>
      <c r="J48" s="208"/>
      <c r="K48" s="208"/>
      <c r="L48" s="210"/>
      <c r="M48" s="100"/>
      <c r="N48" s="24"/>
      <c r="O48" s="24"/>
      <c r="P48" s="101"/>
      <c r="Q48" s="101"/>
      <c r="R48" s="25"/>
      <c r="S48" s="25"/>
      <c r="T48" s="102"/>
      <c r="U48" s="102"/>
      <c r="V48" s="87">
        <f t="shared" si="0"/>
        <v>0</v>
      </c>
      <c r="W48" s="87"/>
      <c r="X48" s="103"/>
    </row>
    <row r="49" spans="1:24" s="17" customFormat="1" ht="18.75">
      <c r="A49" s="88">
        <v>42</v>
      </c>
      <c r="B49" s="14" t="s">
        <v>11</v>
      </c>
      <c r="C49" s="15"/>
      <c r="D49" s="14"/>
      <c r="E49" s="16"/>
      <c r="F49" s="211">
        <v>137</v>
      </c>
      <c r="G49" s="206">
        <v>5209</v>
      </c>
      <c r="H49" s="207"/>
      <c r="I49" s="207"/>
      <c r="J49" s="208"/>
      <c r="K49" s="208"/>
      <c r="L49" s="210">
        <v>34</v>
      </c>
      <c r="M49" s="100">
        <v>616</v>
      </c>
      <c r="N49" s="24"/>
      <c r="O49" s="24"/>
      <c r="P49" s="101"/>
      <c r="Q49" s="101"/>
      <c r="R49" s="25"/>
      <c r="S49" s="25"/>
      <c r="T49" s="102"/>
      <c r="U49" s="102"/>
      <c r="V49" s="87">
        <f>G49+I49+K49+M49+O49+Q49+S49+U49</f>
        <v>5825</v>
      </c>
      <c r="W49" s="87"/>
      <c r="X49" s="103"/>
    </row>
    <row r="50" spans="1:148" s="18" customFormat="1" ht="18.75">
      <c r="A50" s="88">
        <v>43</v>
      </c>
      <c r="B50" s="14" t="s">
        <v>33</v>
      </c>
      <c r="C50" s="15"/>
      <c r="D50" s="14"/>
      <c r="E50" s="16"/>
      <c r="F50" s="211">
        <v>18</v>
      </c>
      <c r="G50" s="206">
        <v>1216</v>
      </c>
      <c r="H50" s="207">
        <v>9</v>
      </c>
      <c r="I50" s="207">
        <v>471</v>
      </c>
      <c r="J50" s="208"/>
      <c r="K50" s="208"/>
      <c r="L50" s="210">
        <v>1</v>
      </c>
      <c r="M50" s="100">
        <v>16</v>
      </c>
      <c r="N50" s="24"/>
      <c r="O50" s="24"/>
      <c r="P50" s="101"/>
      <c r="Q50" s="101"/>
      <c r="R50" s="25"/>
      <c r="S50" s="25"/>
      <c r="T50" s="102"/>
      <c r="U50" s="102"/>
      <c r="V50" s="87">
        <f t="shared" si="0"/>
        <v>1703</v>
      </c>
      <c r="W50" s="87"/>
      <c r="X50" s="103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</row>
    <row r="51" spans="1:24" ht="18.75">
      <c r="A51" s="326">
        <v>44</v>
      </c>
      <c r="B51" s="5" t="s">
        <v>12</v>
      </c>
      <c r="C51" s="6"/>
      <c r="D51" s="5"/>
      <c r="E51" s="7"/>
      <c r="F51" s="211">
        <v>2</v>
      </c>
      <c r="G51" s="206">
        <v>79</v>
      </c>
      <c r="H51" s="207"/>
      <c r="I51" s="207"/>
      <c r="J51" s="208"/>
      <c r="K51" s="208"/>
      <c r="L51" s="210"/>
      <c r="M51" s="100"/>
      <c r="N51" s="24"/>
      <c r="O51" s="24"/>
      <c r="P51" s="101"/>
      <c r="Q51" s="101"/>
      <c r="R51" s="25"/>
      <c r="S51" s="25"/>
      <c r="T51" s="102"/>
      <c r="U51" s="102"/>
      <c r="V51" s="87">
        <f t="shared" si="0"/>
        <v>79</v>
      </c>
      <c r="W51" s="87"/>
      <c r="X51" s="103"/>
    </row>
    <row r="52" spans="1:24" ht="18.75">
      <c r="A52" s="326">
        <v>45</v>
      </c>
      <c r="B52" s="5" t="s">
        <v>37</v>
      </c>
      <c r="C52" s="6"/>
      <c r="D52" s="5"/>
      <c r="E52" s="7"/>
      <c r="F52" s="211">
        <v>6</v>
      </c>
      <c r="G52" s="206">
        <v>297</v>
      </c>
      <c r="H52" s="207"/>
      <c r="I52" s="207"/>
      <c r="J52" s="208"/>
      <c r="K52" s="208"/>
      <c r="L52" s="210">
        <v>1</v>
      </c>
      <c r="M52" s="100">
        <v>16</v>
      </c>
      <c r="N52" s="24"/>
      <c r="O52" s="24"/>
      <c r="P52" s="101"/>
      <c r="Q52" s="101"/>
      <c r="R52" s="25"/>
      <c r="S52" s="25"/>
      <c r="T52" s="102"/>
      <c r="U52" s="102"/>
      <c r="V52" s="87">
        <f t="shared" si="0"/>
        <v>313</v>
      </c>
      <c r="W52" s="87"/>
      <c r="X52" s="103"/>
    </row>
    <row r="53" spans="1:24" ht="18.75">
      <c r="A53" s="326">
        <v>46</v>
      </c>
      <c r="B53" s="5" t="s">
        <v>131</v>
      </c>
      <c r="C53" s="6"/>
      <c r="D53" s="5"/>
      <c r="E53" s="7"/>
      <c r="F53" s="206"/>
      <c r="G53" s="206"/>
      <c r="H53" s="207"/>
      <c r="I53" s="207"/>
      <c r="J53" s="208"/>
      <c r="K53" s="208"/>
      <c r="L53" s="210"/>
      <c r="M53" s="100"/>
      <c r="N53" s="24"/>
      <c r="O53" s="24"/>
      <c r="P53" s="101"/>
      <c r="Q53" s="101"/>
      <c r="R53" s="25"/>
      <c r="S53" s="25"/>
      <c r="T53" s="102"/>
      <c r="U53" s="102"/>
      <c r="V53" s="87">
        <f t="shared" si="0"/>
        <v>0</v>
      </c>
      <c r="W53" s="87"/>
      <c r="X53" s="103"/>
    </row>
    <row r="54" spans="1:24" ht="18.75">
      <c r="A54" s="326">
        <v>47</v>
      </c>
      <c r="B54" s="5" t="s">
        <v>53</v>
      </c>
      <c r="C54" s="6"/>
      <c r="D54" s="5"/>
      <c r="E54" s="7"/>
      <c r="F54" s="206"/>
      <c r="G54" s="206"/>
      <c r="H54" s="207"/>
      <c r="I54" s="207"/>
      <c r="J54" s="208"/>
      <c r="K54" s="208"/>
      <c r="L54" s="210"/>
      <c r="M54" s="100"/>
      <c r="N54" s="24"/>
      <c r="O54" s="24"/>
      <c r="P54" s="101"/>
      <c r="Q54" s="101"/>
      <c r="R54" s="25"/>
      <c r="S54" s="25"/>
      <c r="T54" s="102"/>
      <c r="U54" s="102"/>
      <c r="V54" s="87">
        <f t="shared" si="0"/>
        <v>0</v>
      </c>
      <c r="W54" s="87"/>
      <c r="X54" s="103"/>
    </row>
    <row r="55" spans="1:24" ht="18.75">
      <c r="A55" s="326">
        <v>48</v>
      </c>
      <c r="B55" s="5" t="s">
        <v>47</v>
      </c>
      <c r="C55" s="6"/>
      <c r="D55" s="5"/>
      <c r="E55" s="7"/>
      <c r="F55" s="206"/>
      <c r="G55" s="206"/>
      <c r="H55" s="207"/>
      <c r="I55" s="207"/>
      <c r="J55" s="208"/>
      <c r="K55" s="208"/>
      <c r="L55" s="210"/>
      <c r="M55" s="100"/>
      <c r="N55" s="24"/>
      <c r="O55" s="24"/>
      <c r="P55" s="101"/>
      <c r="Q55" s="101"/>
      <c r="R55" s="25"/>
      <c r="S55" s="25"/>
      <c r="T55" s="102"/>
      <c r="U55" s="102"/>
      <c r="V55" s="87">
        <f t="shared" si="0"/>
        <v>0</v>
      </c>
      <c r="W55" s="87"/>
      <c r="X55" s="103"/>
    </row>
    <row r="56" spans="1:24" ht="18.75">
      <c r="A56" s="326">
        <v>49</v>
      </c>
      <c r="B56" s="5" t="s">
        <v>16</v>
      </c>
      <c r="C56" s="6"/>
      <c r="D56" s="5"/>
      <c r="E56" s="7"/>
      <c r="F56" s="206"/>
      <c r="G56" s="206"/>
      <c r="H56" s="207"/>
      <c r="I56" s="207"/>
      <c r="J56" s="208"/>
      <c r="K56" s="208"/>
      <c r="L56" s="210"/>
      <c r="M56" s="100"/>
      <c r="N56" s="24"/>
      <c r="O56" s="24"/>
      <c r="P56" s="101"/>
      <c r="Q56" s="101"/>
      <c r="R56" s="25"/>
      <c r="S56" s="25"/>
      <c r="T56" s="102"/>
      <c r="U56" s="102"/>
      <c r="V56" s="87">
        <f t="shared" si="0"/>
        <v>0</v>
      </c>
      <c r="W56" s="87"/>
      <c r="X56" s="103"/>
    </row>
    <row r="57" spans="1:24" ht="18.75">
      <c r="A57" s="326">
        <v>50</v>
      </c>
      <c r="B57" s="5" t="s">
        <v>13</v>
      </c>
      <c r="C57" s="6"/>
      <c r="D57" s="5"/>
      <c r="E57" s="7"/>
      <c r="F57" s="206">
        <v>48</v>
      </c>
      <c r="G57" s="206">
        <v>2015</v>
      </c>
      <c r="H57" s="207"/>
      <c r="I57" s="207"/>
      <c r="J57" s="208"/>
      <c r="K57" s="208"/>
      <c r="L57" s="210"/>
      <c r="M57" s="100"/>
      <c r="N57" s="24"/>
      <c r="O57" s="24"/>
      <c r="P57" s="101"/>
      <c r="Q57" s="101"/>
      <c r="R57" s="25"/>
      <c r="S57" s="25"/>
      <c r="T57" s="102"/>
      <c r="U57" s="102"/>
      <c r="V57" s="87">
        <f t="shared" si="0"/>
        <v>2015</v>
      </c>
      <c r="W57" s="87"/>
      <c r="X57" s="103"/>
    </row>
    <row r="58" spans="1:24" ht="18.75">
      <c r="A58" s="326">
        <v>51</v>
      </c>
      <c r="B58" s="5" t="s">
        <v>14</v>
      </c>
      <c r="C58" s="6"/>
      <c r="D58" s="5"/>
      <c r="E58" s="7"/>
      <c r="F58" s="206"/>
      <c r="G58" s="206"/>
      <c r="H58" s="207">
        <v>54</v>
      </c>
      <c r="I58" s="207">
        <v>2091</v>
      </c>
      <c r="J58" s="208"/>
      <c r="K58" s="208"/>
      <c r="L58" s="210"/>
      <c r="M58" s="100"/>
      <c r="N58" s="24"/>
      <c r="O58" s="24"/>
      <c r="P58" s="101"/>
      <c r="Q58" s="101"/>
      <c r="R58" s="25"/>
      <c r="S58" s="25"/>
      <c r="T58" s="102"/>
      <c r="U58" s="102"/>
      <c r="V58" s="87">
        <f t="shared" si="0"/>
        <v>2091</v>
      </c>
      <c r="W58" s="87"/>
      <c r="X58" s="103"/>
    </row>
    <row r="59" spans="1:24" ht="18.75">
      <c r="A59" s="326">
        <v>52</v>
      </c>
      <c r="B59" s="5" t="s">
        <v>44</v>
      </c>
      <c r="C59" s="6"/>
      <c r="D59" s="5"/>
      <c r="E59" s="7"/>
      <c r="F59" s="206"/>
      <c r="G59" s="206"/>
      <c r="H59" s="207">
        <v>36</v>
      </c>
      <c r="I59" s="207">
        <v>2057</v>
      </c>
      <c r="J59" s="208"/>
      <c r="K59" s="208"/>
      <c r="L59" s="210"/>
      <c r="M59" s="100"/>
      <c r="N59" s="24"/>
      <c r="O59" s="24"/>
      <c r="P59" s="101"/>
      <c r="Q59" s="101"/>
      <c r="R59" s="25"/>
      <c r="S59" s="25"/>
      <c r="T59" s="102"/>
      <c r="U59" s="102"/>
      <c r="V59" s="87">
        <f t="shared" si="0"/>
        <v>2057</v>
      </c>
      <c r="W59" s="87"/>
      <c r="X59" s="103"/>
    </row>
    <row r="60" spans="1:24" ht="18.75">
      <c r="A60" s="326">
        <v>53</v>
      </c>
      <c r="B60" s="5" t="s">
        <v>15</v>
      </c>
      <c r="C60" s="6"/>
      <c r="D60" s="5"/>
      <c r="E60" s="7"/>
      <c r="F60" s="206">
        <v>30</v>
      </c>
      <c r="G60" s="206">
        <v>1090</v>
      </c>
      <c r="H60" s="207"/>
      <c r="I60" s="207"/>
      <c r="J60" s="208"/>
      <c r="K60" s="208"/>
      <c r="L60" s="210"/>
      <c r="M60" s="100"/>
      <c r="N60" s="24"/>
      <c r="O60" s="24"/>
      <c r="P60" s="101"/>
      <c r="Q60" s="101"/>
      <c r="R60" s="25"/>
      <c r="S60" s="25"/>
      <c r="T60" s="102">
        <v>26</v>
      </c>
      <c r="U60" s="102">
        <v>78</v>
      </c>
      <c r="V60" s="87">
        <f t="shared" si="0"/>
        <v>1168</v>
      </c>
      <c r="W60" s="87"/>
      <c r="X60" s="103"/>
    </row>
    <row r="61" spans="1:24" ht="18.75">
      <c r="A61" s="326">
        <v>54</v>
      </c>
      <c r="B61" s="5" t="s">
        <v>48</v>
      </c>
      <c r="C61" s="6"/>
      <c r="D61" s="5"/>
      <c r="E61" s="7"/>
      <c r="F61" s="206"/>
      <c r="G61" s="206"/>
      <c r="H61" s="207"/>
      <c r="I61" s="207"/>
      <c r="J61" s="208"/>
      <c r="K61" s="208"/>
      <c r="L61" s="210"/>
      <c r="M61" s="100"/>
      <c r="N61" s="24"/>
      <c r="O61" s="24"/>
      <c r="P61" s="101"/>
      <c r="Q61" s="101"/>
      <c r="R61" s="25"/>
      <c r="S61" s="25"/>
      <c r="T61" s="102">
        <v>1810</v>
      </c>
      <c r="U61" s="102">
        <v>5430</v>
      </c>
      <c r="V61" s="87">
        <f t="shared" si="0"/>
        <v>5430</v>
      </c>
      <c r="W61" s="87"/>
      <c r="X61" s="103"/>
    </row>
    <row r="62" spans="1:24" ht="18.75">
      <c r="A62" s="326">
        <v>55</v>
      </c>
      <c r="B62" s="5" t="s">
        <v>42</v>
      </c>
      <c r="C62" s="6"/>
      <c r="D62" s="5"/>
      <c r="E62" s="7"/>
      <c r="F62" s="206">
        <v>8</v>
      </c>
      <c r="G62" s="206">
        <v>665</v>
      </c>
      <c r="H62" s="207"/>
      <c r="I62" s="207"/>
      <c r="J62" s="208"/>
      <c r="K62" s="208"/>
      <c r="L62" s="210"/>
      <c r="M62" s="100"/>
      <c r="N62" s="24"/>
      <c r="O62" s="24"/>
      <c r="P62" s="101"/>
      <c r="Q62" s="101"/>
      <c r="R62" s="25"/>
      <c r="S62" s="25"/>
      <c r="T62" s="102"/>
      <c r="U62" s="102"/>
      <c r="V62" s="87">
        <f t="shared" si="0"/>
        <v>665</v>
      </c>
      <c r="W62" s="87"/>
      <c r="X62" s="103"/>
    </row>
    <row r="63" spans="1:24" ht="18.75">
      <c r="A63" s="326">
        <v>56</v>
      </c>
      <c r="B63" s="5" t="s">
        <v>23</v>
      </c>
      <c r="C63" s="6"/>
      <c r="D63" s="5"/>
      <c r="E63" s="7"/>
      <c r="F63" s="206"/>
      <c r="G63" s="206"/>
      <c r="H63" s="207">
        <v>67</v>
      </c>
      <c r="I63" s="207">
        <v>3171</v>
      </c>
      <c r="J63" s="208"/>
      <c r="K63" s="208"/>
      <c r="L63" s="210">
        <v>4</v>
      </c>
      <c r="M63" s="100">
        <v>66</v>
      </c>
      <c r="N63" s="24"/>
      <c r="O63" s="24"/>
      <c r="P63" s="101"/>
      <c r="Q63" s="101"/>
      <c r="R63" s="25"/>
      <c r="S63" s="25"/>
      <c r="T63" s="102"/>
      <c r="U63" s="102"/>
      <c r="V63" s="87">
        <f t="shared" si="0"/>
        <v>3237</v>
      </c>
      <c r="W63" s="87"/>
      <c r="X63" s="103"/>
    </row>
    <row r="64" spans="1:24" ht="18.75">
      <c r="A64" s="326">
        <v>57</v>
      </c>
      <c r="B64" s="5" t="s">
        <v>41</v>
      </c>
      <c r="C64" s="6"/>
      <c r="D64" s="5"/>
      <c r="E64" s="7"/>
      <c r="F64" s="206">
        <v>1</v>
      </c>
      <c r="G64" s="206">
        <v>32</v>
      </c>
      <c r="H64" s="212"/>
      <c r="I64" s="212"/>
      <c r="J64" s="208"/>
      <c r="K64" s="208"/>
      <c r="L64" s="210"/>
      <c r="M64" s="100"/>
      <c r="N64" s="24"/>
      <c r="O64" s="24"/>
      <c r="P64" s="101"/>
      <c r="Q64" s="101"/>
      <c r="R64" s="25"/>
      <c r="S64" s="25"/>
      <c r="T64" s="102"/>
      <c r="U64" s="102"/>
      <c r="V64" s="87">
        <f t="shared" si="0"/>
        <v>32</v>
      </c>
      <c r="W64" s="87"/>
      <c r="X64" s="103"/>
    </row>
    <row r="65" spans="1:24" ht="18.75">
      <c r="A65" s="326">
        <v>58</v>
      </c>
      <c r="B65" s="5" t="s">
        <v>45</v>
      </c>
      <c r="C65" s="6"/>
      <c r="D65" s="5"/>
      <c r="E65" s="7"/>
      <c r="F65" s="211"/>
      <c r="G65" s="211"/>
      <c r="H65" s="212">
        <v>11</v>
      </c>
      <c r="I65" s="212">
        <v>537</v>
      </c>
      <c r="J65" s="208"/>
      <c r="K65" s="208"/>
      <c r="L65" s="210"/>
      <c r="M65" s="100"/>
      <c r="N65" s="24"/>
      <c r="O65" s="24"/>
      <c r="P65" s="101"/>
      <c r="Q65" s="101"/>
      <c r="R65" s="25"/>
      <c r="S65" s="25"/>
      <c r="T65" s="102"/>
      <c r="U65" s="102"/>
      <c r="V65" s="87">
        <f t="shared" si="0"/>
        <v>537</v>
      </c>
      <c r="W65" s="89"/>
      <c r="X65" s="103"/>
    </row>
    <row r="66" spans="1:25" ht="18.75">
      <c r="A66" s="326">
        <v>59</v>
      </c>
      <c r="B66" s="5" t="s">
        <v>43</v>
      </c>
      <c r="C66" s="6"/>
      <c r="D66" s="5"/>
      <c r="E66" s="7"/>
      <c r="F66" s="211">
        <v>8</v>
      </c>
      <c r="G66" s="211">
        <v>299</v>
      </c>
      <c r="H66" s="212"/>
      <c r="I66" s="212"/>
      <c r="J66" s="208"/>
      <c r="K66" s="208"/>
      <c r="L66" s="210">
        <v>25</v>
      </c>
      <c r="M66" s="100">
        <v>426</v>
      </c>
      <c r="N66" s="24"/>
      <c r="O66" s="24"/>
      <c r="P66" s="101"/>
      <c r="Q66" s="101"/>
      <c r="R66" s="25"/>
      <c r="S66" s="25"/>
      <c r="T66" s="102"/>
      <c r="U66" s="102"/>
      <c r="V66" s="87">
        <f t="shared" si="0"/>
        <v>725</v>
      </c>
      <c r="W66" s="87"/>
      <c r="X66" s="103"/>
      <c r="Y66" s="179"/>
    </row>
    <row r="67" spans="1:24" ht="18.75">
      <c r="A67" s="326">
        <v>60</v>
      </c>
      <c r="B67" s="5" t="s">
        <v>49</v>
      </c>
      <c r="C67" s="6"/>
      <c r="D67" s="5"/>
      <c r="E67" s="7"/>
      <c r="F67" s="206"/>
      <c r="G67" s="206"/>
      <c r="H67" s="207"/>
      <c r="I67" s="207"/>
      <c r="J67" s="208"/>
      <c r="K67" s="208"/>
      <c r="L67" s="210"/>
      <c r="M67" s="100"/>
      <c r="N67" s="24"/>
      <c r="O67" s="24"/>
      <c r="P67" s="101"/>
      <c r="Q67" s="101"/>
      <c r="R67" s="25"/>
      <c r="S67" s="25"/>
      <c r="T67" s="102"/>
      <c r="U67" s="102"/>
      <c r="V67" s="87">
        <f t="shared" si="0"/>
        <v>0</v>
      </c>
      <c r="W67" s="87"/>
      <c r="X67" s="103"/>
    </row>
    <row r="68" spans="1:24" ht="18.75">
      <c r="A68" s="326">
        <v>61</v>
      </c>
      <c r="B68" s="5" t="s">
        <v>46</v>
      </c>
      <c r="C68" s="6"/>
      <c r="D68" s="5"/>
      <c r="E68" s="7"/>
      <c r="F68" s="211"/>
      <c r="G68" s="211"/>
      <c r="H68" s="212">
        <v>79</v>
      </c>
      <c r="I68" s="212">
        <v>3589</v>
      </c>
      <c r="J68" s="208"/>
      <c r="K68" s="208"/>
      <c r="L68" s="210">
        <v>1</v>
      </c>
      <c r="M68" s="100">
        <v>160</v>
      </c>
      <c r="N68" s="24"/>
      <c r="O68" s="24"/>
      <c r="P68" s="101"/>
      <c r="Q68" s="101"/>
      <c r="R68" s="25"/>
      <c r="S68" s="25"/>
      <c r="T68" s="102"/>
      <c r="U68" s="102"/>
      <c r="V68" s="87">
        <f t="shared" si="0"/>
        <v>3749</v>
      </c>
      <c r="W68" s="87"/>
      <c r="X68" s="103"/>
    </row>
    <row r="69" spans="1:24" ht="18.75">
      <c r="A69" s="326">
        <v>62</v>
      </c>
      <c r="B69" s="5" t="s">
        <v>54</v>
      </c>
      <c r="C69" s="6"/>
      <c r="D69" s="5"/>
      <c r="E69" s="7"/>
      <c r="F69" s="206"/>
      <c r="G69" s="206"/>
      <c r="H69" s="207"/>
      <c r="I69" s="207"/>
      <c r="J69" s="208"/>
      <c r="K69" s="208"/>
      <c r="L69" s="210"/>
      <c r="M69" s="100"/>
      <c r="N69" s="24"/>
      <c r="O69" s="24"/>
      <c r="P69" s="101"/>
      <c r="Q69" s="101"/>
      <c r="R69" s="25"/>
      <c r="S69" s="25"/>
      <c r="T69" s="102"/>
      <c r="U69" s="102"/>
      <c r="V69" s="87">
        <f t="shared" si="0"/>
        <v>0</v>
      </c>
      <c r="W69" s="87"/>
      <c r="X69" s="103"/>
    </row>
    <row r="70" spans="1:24" ht="18.75">
      <c r="A70" s="326">
        <v>63</v>
      </c>
      <c r="B70" s="5" t="s">
        <v>57</v>
      </c>
      <c r="C70" s="6"/>
      <c r="D70" s="5"/>
      <c r="E70" s="7"/>
      <c r="F70" s="206">
        <v>1</v>
      </c>
      <c r="G70" s="206">
        <v>37</v>
      </c>
      <c r="H70" s="207"/>
      <c r="I70" s="207"/>
      <c r="J70" s="208"/>
      <c r="K70" s="208"/>
      <c r="L70" s="210"/>
      <c r="M70" s="100"/>
      <c r="N70" s="24"/>
      <c r="O70" s="24"/>
      <c r="P70" s="101"/>
      <c r="Q70" s="101"/>
      <c r="R70" s="25"/>
      <c r="S70" s="25"/>
      <c r="T70" s="102"/>
      <c r="U70" s="102"/>
      <c r="V70" s="87">
        <f t="shared" si="0"/>
        <v>37</v>
      </c>
      <c r="W70" s="87"/>
      <c r="X70" s="103"/>
    </row>
    <row r="71" spans="1:24" ht="18.75">
      <c r="A71" s="326">
        <v>64</v>
      </c>
      <c r="B71" s="5" t="s">
        <v>40</v>
      </c>
      <c r="C71" s="6"/>
      <c r="D71" s="5"/>
      <c r="E71" s="7"/>
      <c r="F71" s="211">
        <v>4</v>
      </c>
      <c r="G71" s="211">
        <v>158</v>
      </c>
      <c r="H71" s="212"/>
      <c r="I71" s="212"/>
      <c r="J71" s="208"/>
      <c r="K71" s="208"/>
      <c r="L71" s="210"/>
      <c r="M71" s="100"/>
      <c r="N71" s="24"/>
      <c r="O71" s="24"/>
      <c r="P71" s="101"/>
      <c r="Q71" s="101"/>
      <c r="R71" s="25"/>
      <c r="S71" s="25"/>
      <c r="T71" s="102"/>
      <c r="U71" s="102"/>
      <c r="V71" s="87">
        <f aca="true" t="shared" si="1" ref="V71:V97">G71+I71+K71+M71+O71+Q71+S71+U71</f>
        <v>158</v>
      </c>
      <c r="W71" s="87"/>
      <c r="X71" s="103"/>
    </row>
    <row r="72" spans="1:24" ht="18.75">
      <c r="A72" s="326">
        <v>65</v>
      </c>
      <c r="B72" s="5" t="s">
        <v>24</v>
      </c>
      <c r="C72" s="6"/>
      <c r="D72" s="5"/>
      <c r="E72" s="7"/>
      <c r="F72" s="211">
        <v>5</v>
      </c>
      <c r="G72" s="211">
        <v>170</v>
      </c>
      <c r="H72" s="212"/>
      <c r="I72" s="212"/>
      <c r="J72" s="208"/>
      <c r="K72" s="208"/>
      <c r="L72" s="210"/>
      <c r="M72" s="100"/>
      <c r="N72" s="24"/>
      <c r="O72" s="24"/>
      <c r="P72" s="101"/>
      <c r="Q72" s="101"/>
      <c r="R72" s="25"/>
      <c r="S72" s="25"/>
      <c r="T72" s="102"/>
      <c r="U72" s="102"/>
      <c r="V72" s="87">
        <f t="shared" si="1"/>
        <v>170</v>
      </c>
      <c r="W72" s="87"/>
      <c r="X72" s="103"/>
    </row>
    <row r="73" spans="1:24" ht="18.75">
      <c r="A73" s="326">
        <v>66</v>
      </c>
      <c r="B73" s="5" t="s">
        <v>50</v>
      </c>
      <c r="C73" s="6"/>
      <c r="D73" s="5"/>
      <c r="E73" s="7"/>
      <c r="F73" s="211">
        <v>8</v>
      </c>
      <c r="G73" s="211">
        <v>326</v>
      </c>
      <c r="H73" s="212"/>
      <c r="I73" s="212"/>
      <c r="J73" s="208"/>
      <c r="K73" s="208"/>
      <c r="L73" s="210">
        <v>3</v>
      </c>
      <c r="M73" s="100">
        <v>52</v>
      </c>
      <c r="N73" s="24"/>
      <c r="O73" s="24"/>
      <c r="P73" s="101"/>
      <c r="Q73" s="101"/>
      <c r="R73" s="25"/>
      <c r="S73" s="25"/>
      <c r="T73" s="102"/>
      <c r="U73" s="102"/>
      <c r="V73" s="87">
        <f t="shared" si="1"/>
        <v>378</v>
      </c>
      <c r="W73" s="87"/>
      <c r="X73" s="103"/>
    </row>
    <row r="74" spans="1:24" ht="18.75">
      <c r="A74" s="326">
        <v>67</v>
      </c>
      <c r="B74" s="5" t="s">
        <v>56</v>
      </c>
      <c r="C74" s="6"/>
      <c r="D74" s="5"/>
      <c r="E74" s="7"/>
      <c r="F74" s="211">
        <v>2</v>
      </c>
      <c r="G74" s="211">
        <v>74</v>
      </c>
      <c r="H74" s="212"/>
      <c r="I74" s="212"/>
      <c r="J74" s="208"/>
      <c r="K74" s="208"/>
      <c r="L74" s="210"/>
      <c r="M74" s="100"/>
      <c r="N74" s="24"/>
      <c r="O74" s="24"/>
      <c r="P74" s="101"/>
      <c r="Q74" s="101"/>
      <c r="R74" s="25"/>
      <c r="S74" s="25"/>
      <c r="T74" s="102"/>
      <c r="U74" s="102"/>
      <c r="V74" s="87">
        <f t="shared" si="1"/>
        <v>74</v>
      </c>
      <c r="W74" s="87"/>
      <c r="X74" s="103"/>
    </row>
    <row r="75" spans="1:24" ht="18.75">
      <c r="A75" s="326">
        <v>68</v>
      </c>
      <c r="B75" s="5" t="s">
        <v>73</v>
      </c>
      <c r="C75" s="6"/>
      <c r="D75" s="5"/>
      <c r="E75" s="7"/>
      <c r="F75" s="211">
        <v>45</v>
      </c>
      <c r="G75" s="211">
        <v>1795</v>
      </c>
      <c r="H75" s="212"/>
      <c r="I75" s="212"/>
      <c r="J75" s="208"/>
      <c r="K75" s="208"/>
      <c r="L75" s="213"/>
      <c r="M75" s="100"/>
      <c r="N75" s="24"/>
      <c r="O75" s="24"/>
      <c r="P75" s="101"/>
      <c r="Q75" s="101"/>
      <c r="R75" s="25"/>
      <c r="S75" s="25"/>
      <c r="T75" s="102"/>
      <c r="U75" s="102"/>
      <c r="V75" s="87">
        <f t="shared" si="1"/>
        <v>1795</v>
      </c>
      <c r="W75" s="87"/>
      <c r="X75" s="103"/>
    </row>
    <row r="76" spans="1:24" ht="18.75">
      <c r="A76" s="326">
        <v>69</v>
      </c>
      <c r="B76" s="5" t="s">
        <v>84</v>
      </c>
      <c r="C76" s="6"/>
      <c r="D76" s="5"/>
      <c r="E76" s="7"/>
      <c r="F76" s="206"/>
      <c r="G76" s="211"/>
      <c r="H76" s="212"/>
      <c r="I76" s="212"/>
      <c r="J76" s="208"/>
      <c r="K76" s="208"/>
      <c r="L76" s="210"/>
      <c r="M76" s="100"/>
      <c r="N76" s="24"/>
      <c r="O76" s="24"/>
      <c r="P76" s="101"/>
      <c r="Q76" s="101"/>
      <c r="R76" s="25"/>
      <c r="S76" s="25"/>
      <c r="T76" s="102"/>
      <c r="U76" s="102"/>
      <c r="V76" s="87">
        <f t="shared" si="1"/>
        <v>0</v>
      </c>
      <c r="W76" s="87">
        <v>0</v>
      </c>
      <c r="X76" s="103"/>
    </row>
    <row r="77" spans="1:24" ht="18.75">
      <c r="A77" s="326">
        <v>70</v>
      </c>
      <c r="B77" s="5" t="s">
        <v>85</v>
      </c>
      <c r="C77" s="6"/>
      <c r="D77" s="5"/>
      <c r="E77" s="7"/>
      <c r="F77" s="206"/>
      <c r="G77" s="206"/>
      <c r="H77" s="207"/>
      <c r="I77" s="207"/>
      <c r="J77" s="208"/>
      <c r="K77" s="208"/>
      <c r="L77" s="210"/>
      <c r="M77" s="100"/>
      <c r="N77" s="24"/>
      <c r="O77" s="24"/>
      <c r="P77" s="101"/>
      <c r="Q77" s="101"/>
      <c r="R77" s="25"/>
      <c r="S77" s="25"/>
      <c r="T77" s="102"/>
      <c r="U77" s="102"/>
      <c r="V77" s="87">
        <f t="shared" si="1"/>
        <v>0</v>
      </c>
      <c r="W77" s="87">
        <f aca="true" t="shared" si="2" ref="W77:W82">G77+I77+K77+M77+O77+Q77+S77+U77</f>
        <v>0</v>
      </c>
      <c r="X77" s="103"/>
    </row>
    <row r="78" spans="1:24" ht="18.75">
      <c r="A78" s="326">
        <v>71</v>
      </c>
      <c r="B78" s="5" t="s">
        <v>90</v>
      </c>
      <c r="C78" s="6"/>
      <c r="D78" s="5"/>
      <c r="E78" s="7"/>
      <c r="F78" s="206"/>
      <c r="G78" s="206"/>
      <c r="H78" s="207"/>
      <c r="I78" s="207"/>
      <c r="J78" s="208"/>
      <c r="K78" s="208"/>
      <c r="L78" s="210"/>
      <c r="M78" s="100"/>
      <c r="N78" s="24"/>
      <c r="O78" s="24"/>
      <c r="P78" s="101"/>
      <c r="Q78" s="101"/>
      <c r="R78" s="25"/>
      <c r="S78" s="25"/>
      <c r="T78" s="102"/>
      <c r="U78" s="102"/>
      <c r="V78" s="87">
        <f t="shared" si="1"/>
        <v>0</v>
      </c>
      <c r="W78" s="87">
        <f t="shared" si="2"/>
        <v>0</v>
      </c>
      <c r="X78" s="103"/>
    </row>
    <row r="79" spans="1:24" ht="18.75">
      <c r="A79" s="326">
        <v>72</v>
      </c>
      <c r="B79" s="5" t="s">
        <v>74</v>
      </c>
      <c r="C79" s="6"/>
      <c r="D79" s="5"/>
      <c r="E79" s="7"/>
      <c r="F79" s="206"/>
      <c r="G79" s="206"/>
      <c r="H79" s="207"/>
      <c r="I79" s="207"/>
      <c r="J79" s="208"/>
      <c r="K79" s="208"/>
      <c r="L79" s="210"/>
      <c r="M79" s="100"/>
      <c r="N79" s="24"/>
      <c r="O79" s="24"/>
      <c r="P79" s="101"/>
      <c r="Q79" s="101"/>
      <c r="R79" s="25"/>
      <c r="S79" s="25"/>
      <c r="T79" s="102"/>
      <c r="U79" s="102"/>
      <c r="V79" s="87">
        <f t="shared" si="1"/>
        <v>0</v>
      </c>
      <c r="W79" s="87">
        <f t="shared" si="2"/>
        <v>0</v>
      </c>
      <c r="X79" s="103"/>
    </row>
    <row r="80" spans="1:24" ht="18.75">
      <c r="A80" s="326">
        <v>73</v>
      </c>
      <c r="B80" s="5" t="s">
        <v>88</v>
      </c>
      <c r="C80" s="6"/>
      <c r="D80" s="5"/>
      <c r="E80" s="7"/>
      <c r="F80" s="206"/>
      <c r="G80" s="206"/>
      <c r="H80" s="207"/>
      <c r="I80" s="207"/>
      <c r="J80" s="208"/>
      <c r="K80" s="208"/>
      <c r="L80" s="210"/>
      <c r="M80" s="100"/>
      <c r="N80" s="24"/>
      <c r="O80" s="24"/>
      <c r="P80" s="101"/>
      <c r="Q80" s="101"/>
      <c r="R80" s="25"/>
      <c r="S80" s="25"/>
      <c r="T80" s="102"/>
      <c r="U80" s="102"/>
      <c r="V80" s="87">
        <f t="shared" si="1"/>
        <v>0</v>
      </c>
      <c r="W80" s="87">
        <f t="shared" si="2"/>
        <v>0</v>
      </c>
      <c r="X80" s="103"/>
    </row>
    <row r="81" spans="1:24" ht="18.75">
      <c r="A81" s="326">
        <v>74</v>
      </c>
      <c r="B81" s="5" t="s">
        <v>82</v>
      </c>
      <c r="C81" s="6"/>
      <c r="D81" s="5"/>
      <c r="E81" s="7"/>
      <c r="F81" s="206"/>
      <c r="G81" s="206"/>
      <c r="H81" s="207"/>
      <c r="I81" s="207"/>
      <c r="J81" s="208"/>
      <c r="K81" s="208"/>
      <c r="L81" s="210"/>
      <c r="M81" s="100"/>
      <c r="N81" s="24"/>
      <c r="O81" s="24"/>
      <c r="P81" s="101"/>
      <c r="Q81" s="101"/>
      <c r="R81" s="25"/>
      <c r="S81" s="25"/>
      <c r="T81" s="102"/>
      <c r="U81" s="102"/>
      <c r="V81" s="87">
        <f t="shared" si="1"/>
        <v>0</v>
      </c>
      <c r="W81" s="87">
        <f t="shared" si="2"/>
        <v>0</v>
      </c>
      <c r="X81" s="103"/>
    </row>
    <row r="82" spans="1:24" ht="18.75">
      <c r="A82" s="326">
        <v>75</v>
      </c>
      <c r="B82" s="5" t="s">
        <v>75</v>
      </c>
      <c r="C82" s="6"/>
      <c r="D82" s="5"/>
      <c r="E82" s="7"/>
      <c r="F82" s="206"/>
      <c r="G82" s="211"/>
      <c r="H82" s="212"/>
      <c r="I82" s="212"/>
      <c r="J82" s="208"/>
      <c r="K82" s="208"/>
      <c r="L82" s="210"/>
      <c r="M82" s="100"/>
      <c r="N82" s="24"/>
      <c r="O82" s="24"/>
      <c r="P82" s="101"/>
      <c r="Q82" s="101"/>
      <c r="R82" s="25"/>
      <c r="S82" s="25"/>
      <c r="T82" s="102"/>
      <c r="U82" s="102"/>
      <c r="V82" s="87">
        <f t="shared" si="1"/>
        <v>0</v>
      </c>
      <c r="W82" s="87">
        <f t="shared" si="2"/>
        <v>0</v>
      </c>
      <c r="X82" s="103"/>
    </row>
    <row r="83" spans="1:24" ht="18.75">
      <c r="A83" s="326">
        <v>76</v>
      </c>
      <c r="B83" s="5" t="s">
        <v>86</v>
      </c>
      <c r="C83" s="6"/>
      <c r="D83" s="5"/>
      <c r="E83" s="7"/>
      <c r="F83" s="206"/>
      <c r="G83" s="206"/>
      <c r="H83" s="207"/>
      <c r="I83" s="212"/>
      <c r="J83" s="208"/>
      <c r="K83" s="208"/>
      <c r="L83" s="210"/>
      <c r="M83" s="100"/>
      <c r="N83" s="24"/>
      <c r="O83" s="24"/>
      <c r="P83" s="101"/>
      <c r="Q83" s="101"/>
      <c r="R83" s="25"/>
      <c r="S83" s="25"/>
      <c r="T83" s="102"/>
      <c r="U83" s="102"/>
      <c r="V83" s="87">
        <f t="shared" si="1"/>
        <v>0</v>
      </c>
      <c r="W83" s="87">
        <f>G83+I83+K83+M83+O83+Q83+S83+U83</f>
        <v>0</v>
      </c>
      <c r="X83" s="103"/>
    </row>
    <row r="84" spans="1:24" ht="18.75">
      <c r="A84" s="326">
        <v>77</v>
      </c>
      <c r="B84" s="5" t="s">
        <v>76</v>
      </c>
      <c r="C84" s="6"/>
      <c r="D84" s="5"/>
      <c r="E84" s="7"/>
      <c r="F84" s="206"/>
      <c r="G84" s="206"/>
      <c r="H84" s="207"/>
      <c r="I84" s="207"/>
      <c r="J84" s="208"/>
      <c r="K84" s="208"/>
      <c r="L84" s="210"/>
      <c r="M84" s="100"/>
      <c r="N84" s="24"/>
      <c r="O84" s="24"/>
      <c r="P84" s="101"/>
      <c r="Q84" s="101"/>
      <c r="R84" s="25"/>
      <c r="S84" s="25"/>
      <c r="T84" s="102"/>
      <c r="U84" s="102"/>
      <c r="V84" s="87">
        <f t="shared" si="1"/>
        <v>0</v>
      </c>
      <c r="W84" s="87">
        <f>SUM(F84:V84)</f>
        <v>0</v>
      </c>
      <c r="X84" s="103"/>
    </row>
    <row r="85" spans="1:24" ht="18.75">
      <c r="A85" s="326">
        <v>78</v>
      </c>
      <c r="B85" s="5" t="s">
        <v>77</v>
      </c>
      <c r="C85" s="6"/>
      <c r="D85" s="5"/>
      <c r="E85" s="7"/>
      <c r="F85" s="206"/>
      <c r="G85" s="206"/>
      <c r="H85" s="207"/>
      <c r="I85" s="207"/>
      <c r="J85" s="208"/>
      <c r="K85" s="208"/>
      <c r="L85" s="210"/>
      <c r="M85" s="100"/>
      <c r="N85" s="24"/>
      <c r="O85" s="24"/>
      <c r="P85" s="101"/>
      <c r="Q85" s="101"/>
      <c r="R85" s="25"/>
      <c r="S85" s="25"/>
      <c r="T85" s="102"/>
      <c r="U85" s="102"/>
      <c r="V85" s="87">
        <f t="shared" si="1"/>
        <v>0</v>
      </c>
      <c r="W85" s="87">
        <f>SUM(H85:V85)</f>
        <v>0</v>
      </c>
      <c r="X85" s="103"/>
    </row>
    <row r="86" spans="1:24" ht="18.75">
      <c r="A86" s="326"/>
      <c r="B86" s="5" t="s">
        <v>78</v>
      </c>
      <c r="C86" s="6"/>
      <c r="D86" s="5"/>
      <c r="E86" s="7"/>
      <c r="F86" s="206"/>
      <c r="G86" s="206"/>
      <c r="H86" s="207"/>
      <c r="I86" s="212"/>
      <c r="J86" s="208"/>
      <c r="K86" s="208"/>
      <c r="L86" s="210"/>
      <c r="M86" s="100"/>
      <c r="N86" s="24"/>
      <c r="O86" s="24"/>
      <c r="P86" s="101"/>
      <c r="Q86" s="101"/>
      <c r="R86" s="25"/>
      <c r="S86" s="25"/>
      <c r="T86" s="102"/>
      <c r="U86" s="102"/>
      <c r="V86" s="87">
        <f t="shared" si="1"/>
        <v>0</v>
      </c>
      <c r="W86" s="87"/>
      <c r="X86" s="103"/>
    </row>
    <row r="87" spans="1:24" ht="18.75">
      <c r="A87" s="326">
        <v>79</v>
      </c>
      <c r="B87" s="5" t="s">
        <v>38</v>
      </c>
      <c r="C87" s="6"/>
      <c r="D87" s="5"/>
      <c r="E87" s="7"/>
      <c r="F87" s="206">
        <v>3</v>
      </c>
      <c r="G87" s="206">
        <v>141</v>
      </c>
      <c r="H87" s="212"/>
      <c r="I87" s="207"/>
      <c r="J87" s="208"/>
      <c r="K87" s="208"/>
      <c r="L87" s="210"/>
      <c r="M87" s="100"/>
      <c r="N87" s="24"/>
      <c r="O87" s="24"/>
      <c r="P87" s="101"/>
      <c r="Q87" s="101"/>
      <c r="R87" s="25"/>
      <c r="S87" s="25"/>
      <c r="T87" s="102"/>
      <c r="U87" s="102"/>
      <c r="V87" s="87">
        <f t="shared" si="1"/>
        <v>141</v>
      </c>
      <c r="W87" s="87"/>
      <c r="X87" s="103"/>
    </row>
    <row r="88" spans="1:24" ht="18.75">
      <c r="A88" s="326">
        <v>80</v>
      </c>
      <c r="B88" s="5" t="s">
        <v>36</v>
      </c>
      <c r="C88" s="6"/>
      <c r="D88" s="5"/>
      <c r="E88" s="7"/>
      <c r="F88" s="206"/>
      <c r="G88" s="211"/>
      <c r="H88" s="212"/>
      <c r="I88" s="207"/>
      <c r="J88" s="208"/>
      <c r="K88" s="208"/>
      <c r="L88" s="210">
        <v>1</v>
      </c>
      <c r="M88" s="100">
        <v>26</v>
      </c>
      <c r="N88" s="24"/>
      <c r="O88" s="24"/>
      <c r="P88" s="101"/>
      <c r="Q88" s="101"/>
      <c r="R88" s="25"/>
      <c r="S88" s="25"/>
      <c r="T88" s="102"/>
      <c r="U88" s="102"/>
      <c r="V88" s="87">
        <f t="shared" si="1"/>
        <v>26</v>
      </c>
      <c r="W88" s="87"/>
      <c r="X88" s="103"/>
    </row>
    <row r="89" spans="1:24" ht="18.75">
      <c r="A89" s="326">
        <v>81</v>
      </c>
      <c r="B89" s="5" t="s">
        <v>83</v>
      </c>
      <c r="C89" s="6"/>
      <c r="D89" s="5"/>
      <c r="E89" s="7"/>
      <c r="F89" s="206"/>
      <c r="G89" s="206"/>
      <c r="H89" s="207"/>
      <c r="I89" s="207"/>
      <c r="J89" s="208"/>
      <c r="K89" s="208"/>
      <c r="L89" s="210"/>
      <c r="M89" s="100"/>
      <c r="N89" s="24"/>
      <c r="O89" s="24"/>
      <c r="P89" s="101"/>
      <c r="Q89" s="101"/>
      <c r="R89" s="25"/>
      <c r="S89" s="25"/>
      <c r="T89" s="102"/>
      <c r="U89" s="102"/>
      <c r="V89" s="87">
        <f t="shared" si="1"/>
        <v>0</v>
      </c>
      <c r="W89" s="87"/>
      <c r="X89" s="103"/>
    </row>
    <row r="90" spans="1:24" ht="18.75">
      <c r="A90" s="88">
        <v>82</v>
      </c>
      <c r="B90" s="14" t="s">
        <v>87</v>
      </c>
      <c r="C90" s="15"/>
      <c r="D90" s="14"/>
      <c r="E90" s="16"/>
      <c r="F90" s="206"/>
      <c r="G90" s="206"/>
      <c r="H90" s="207"/>
      <c r="I90" s="207"/>
      <c r="J90" s="208"/>
      <c r="K90" s="208"/>
      <c r="L90" s="210"/>
      <c r="M90" s="100"/>
      <c r="N90" s="24"/>
      <c r="O90" s="24"/>
      <c r="P90" s="101"/>
      <c r="Q90" s="101"/>
      <c r="R90" s="25"/>
      <c r="S90" s="25"/>
      <c r="T90" s="102"/>
      <c r="U90" s="180"/>
      <c r="V90" s="87">
        <f t="shared" si="1"/>
        <v>0</v>
      </c>
      <c r="W90" s="87"/>
      <c r="X90" s="103"/>
    </row>
    <row r="91" spans="1:37" s="18" customFormat="1" ht="18.75">
      <c r="A91" s="88">
        <v>83</v>
      </c>
      <c r="B91" s="14" t="s">
        <v>58</v>
      </c>
      <c r="C91" s="15"/>
      <c r="D91" s="14"/>
      <c r="E91" s="16"/>
      <c r="F91" s="206">
        <v>14</v>
      </c>
      <c r="G91" s="206">
        <v>530</v>
      </c>
      <c r="H91" s="207"/>
      <c r="I91" s="207"/>
      <c r="J91" s="208"/>
      <c r="K91" s="208"/>
      <c r="L91" s="210"/>
      <c r="M91" s="100"/>
      <c r="N91" s="24"/>
      <c r="O91" s="181"/>
      <c r="P91" s="182"/>
      <c r="Q91" s="182"/>
      <c r="R91" s="183"/>
      <c r="S91" s="183"/>
      <c r="T91" s="180"/>
      <c r="U91" s="180"/>
      <c r="V91" s="87">
        <f t="shared" si="1"/>
        <v>530</v>
      </c>
      <c r="W91" s="87"/>
      <c r="X91" s="103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8.75">
      <c r="A92" s="326">
        <v>84</v>
      </c>
      <c r="B92" s="5" t="s">
        <v>89</v>
      </c>
      <c r="C92" s="6"/>
      <c r="D92" s="5"/>
      <c r="E92" s="7"/>
      <c r="F92" s="206">
        <v>1</v>
      </c>
      <c r="G92" s="206">
        <v>32</v>
      </c>
      <c r="H92" s="207"/>
      <c r="I92" s="207"/>
      <c r="J92" s="208"/>
      <c r="K92" s="208"/>
      <c r="L92" s="210"/>
      <c r="M92" s="100"/>
      <c r="N92" s="24"/>
      <c r="O92" s="181"/>
      <c r="P92" s="182"/>
      <c r="Q92" s="182"/>
      <c r="R92" s="183"/>
      <c r="S92" s="183"/>
      <c r="T92" s="180"/>
      <c r="U92" s="102"/>
      <c r="V92" s="87">
        <f t="shared" si="1"/>
        <v>32</v>
      </c>
      <c r="W92" s="87"/>
      <c r="X92" s="103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24" ht="18.75">
      <c r="A93" s="326">
        <v>85</v>
      </c>
      <c r="B93" s="5" t="s">
        <v>29</v>
      </c>
      <c r="C93" s="214"/>
      <c r="D93" s="6"/>
      <c r="E93" s="7"/>
      <c r="F93" s="206"/>
      <c r="G93" s="206"/>
      <c r="H93" s="207"/>
      <c r="I93" s="207"/>
      <c r="J93" s="208"/>
      <c r="K93" s="208"/>
      <c r="L93" s="210"/>
      <c r="M93" s="100"/>
      <c r="N93" s="24"/>
      <c r="O93" s="24"/>
      <c r="P93" s="101"/>
      <c r="Q93" s="101"/>
      <c r="R93" s="25"/>
      <c r="S93" s="25"/>
      <c r="T93" s="102"/>
      <c r="U93" s="102"/>
      <c r="V93" s="87">
        <f t="shared" si="1"/>
        <v>0</v>
      </c>
      <c r="W93" s="87"/>
      <c r="X93" s="103"/>
    </row>
    <row r="94" spans="1:24" ht="18.75">
      <c r="A94" s="326">
        <v>86</v>
      </c>
      <c r="B94" s="5" t="s">
        <v>81</v>
      </c>
      <c r="C94" s="6"/>
      <c r="D94" s="5"/>
      <c r="E94" s="7"/>
      <c r="F94" s="206">
        <v>15</v>
      </c>
      <c r="G94" s="206">
        <v>485</v>
      </c>
      <c r="H94" s="207"/>
      <c r="I94" s="212"/>
      <c r="J94" s="208"/>
      <c r="K94" s="208"/>
      <c r="L94" s="210"/>
      <c r="M94" s="100"/>
      <c r="N94" s="24"/>
      <c r="O94" s="24"/>
      <c r="P94" s="101"/>
      <c r="Q94" s="101"/>
      <c r="R94" s="25"/>
      <c r="S94" s="25"/>
      <c r="T94" s="102"/>
      <c r="U94" s="102"/>
      <c r="V94" s="87">
        <f t="shared" si="1"/>
        <v>485</v>
      </c>
      <c r="W94" s="87"/>
      <c r="X94" s="103"/>
    </row>
    <row r="95" spans="1:24" ht="18.75">
      <c r="A95" s="326"/>
      <c r="B95" s="5" t="s">
        <v>110</v>
      </c>
      <c r="C95" s="6"/>
      <c r="D95" s="5"/>
      <c r="E95" s="7"/>
      <c r="F95" s="206"/>
      <c r="G95" s="206"/>
      <c r="H95" s="207"/>
      <c r="I95" s="207"/>
      <c r="J95" s="208"/>
      <c r="K95" s="208"/>
      <c r="L95" s="210"/>
      <c r="M95" s="100"/>
      <c r="N95" s="24"/>
      <c r="O95" s="24"/>
      <c r="P95" s="101"/>
      <c r="Q95" s="101"/>
      <c r="R95" s="25"/>
      <c r="S95" s="25"/>
      <c r="T95" s="102"/>
      <c r="U95" s="102"/>
      <c r="V95" s="87">
        <f t="shared" si="1"/>
        <v>0</v>
      </c>
      <c r="W95" s="87"/>
      <c r="X95" s="103"/>
    </row>
    <row r="96" spans="1:24" ht="18.75">
      <c r="A96" s="326"/>
      <c r="B96" s="5" t="s">
        <v>109</v>
      </c>
      <c r="C96" s="6"/>
      <c r="D96" s="5"/>
      <c r="E96" s="7"/>
      <c r="F96" s="206"/>
      <c r="G96" s="206"/>
      <c r="H96" s="207"/>
      <c r="I96" s="207"/>
      <c r="J96" s="208"/>
      <c r="K96" s="208"/>
      <c r="L96" s="100"/>
      <c r="M96" s="100"/>
      <c r="N96" s="24"/>
      <c r="O96" s="24"/>
      <c r="P96" s="101"/>
      <c r="Q96" s="101"/>
      <c r="R96" s="25"/>
      <c r="S96" s="25"/>
      <c r="T96" s="102"/>
      <c r="U96" s="102"/>
      <c r="V96" s="87">
        <f t="shared" si="1"/>
        <v>0</v>
      </c>
      <c r="W96" s="87"/>
      <c r="X96" s="103"/>
    </row>
    <row r="97" spans="1:24" ht="19.5" thickBot="1">
      <c r="A97" s="326">
        <v>87</v>
      </c>
      <c r="B97" s="5" t="s">
        <v>60</v>
      </c>
      <c r="C97" s="6"/>
      <c r="D97" s="5"/>
      <c r="E97" s="7"/>
      <c r="F97" s="206"/>
      <c r="G97" s="215"/>
      <c r="H97" s="216"/>
      <c r="I97" s="207"/>
      <c r="J97" s="208"/>
      <c r="K97" s="208"/>
      <c r="L97" s="100"/>
      <c r="M97" s="100"/>
      <c r="N97" s="24"/>
      <c r="O97" s="24"/>
      <c r="P97" s="101"/>
      <c r="Q97" s="101"/>
      <c r="R97" s="25"/>
      <c r="S97" s="184"/>
      <c r="T97" s="185"/>
      <c r="U97" s="217"/>
      <c r="V97" s="87">
        <f t="shared" si="1"/>
        <v>0</v>
      </c>
      <c r="W97" s="87"/>
      <c r="X97" s="103"/>
    </row>
    <row r="98" spans="2:24" ht="20.25" thickBot="1" thickTop="1">
      <c r="B98" s="190"/>
      <c r="C98" s="190"/>
      <c r="D98" s="190"/>
      <c r="E98" s="190"/>
      <c r="F98" s="218">
        <f aca="true" t="shared" si="3" ref="F98:O98">SUM(F6:F97)</f>
        <v>2074</v>
      </c>
      <c r="G98" s="218">
        <f t="shared" si="3"/>
        <v>81703</v>
      </c>
      <c r="H98" s="219">
        <f t="shared" si="3"/>
        <v>256</v>
      </c>
      <c r="I98" s="219">
        <f t="shared" si="3"/>
        <v>11916</v>
      </c>
      <c r="J98" s="220">
        <f t="shared" si="3"/>
        <v>0</v>
      </c>
      <c r="K98" s="221">
        <f t="shared" si="3"/>
        <v>0</v>
      </c>
      <c r="L98" s="222">
        <f t="shared" si="3"/>
        <v>181</v>
      </c>
      <c r="M98" s="222">
        <f t="shared" si="3"/>
        <v>4272</v>
      </c>
      <c r="N98" s="223">
        <f t="shared" si="3"/>
        <v>0</v>
      </c>
      <c r="O98" s="223">
        <f t="shared" si="3"/>
        <v>0</v>
      </c>
      <c r="P98" s="224"/>
      <c r="Q98" s="224"/>
      <c r="R98" s="225"/>
      <c r="S98" s="225"/>
      <c r="T98" s="217">
        <f>SUM(T6:T97)</f>
        <v>7650</v>
      </c>
      <c r="U98" s="217">
        <f>SUM(U6:U97)</f>
        <v>26650</v>
      </c>
      <c r="V98" s="87">
        <f>SUM(V6:V97)</f>
        <v>124541</v>
      </c>
      <c r="W98" s="87">
        <f>SUM(W6:W97)</f>
        <v>0</v>
      </c>
      <c r="X98" s="103"/>
    </row>
    <row r="99" spans="2:22" ht="19.5" thickTop="1">
      <c r="B99" s="190"/>
      <c r="C99" s="190"/>
      <c r="D99" s="190"/>
      <c r="E99" s="190"/>
      <c r="F99" s="191"/>
      <c r="V99" s="179"/>
    </row>
  </sheetData>
  <sheetProtection/>
  <mergeCells count="5">
    <mergeCell ref="A1:T2"/>
    <mergeCell ref="A4:A5"/>
    <mergeCell ref="B4:E5"/>
    <mergeCell ref="F4:U4"/>
    <mergeCell ref="X4:X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S101"/>
  <sheetViews>
    <sheetView zoomScale="90" zoomScaleNormal="90" zoomScalePageLayoutView="0" workbookViewId="0" topLeftCell="A1">
      <selection activeCell="B6" sqref="B6"/>
    </sheetView>
  </sheetViews>
  <sheetFormatPr defaultColWidth="7.421875" defaultRowHeight="21.75"/>
  <cols>
    <col min="1" max="1" width="5.00390625" style="109" customWidth="1"/>
    <col min="2" max="4" width="7.421875" style="1" customWidth="1"/>
    <col min="5" max="5" width="12.7109375" style="1" customWidth="1"/>
    <col min="6" max="6" width="8.57421875" style="1" customWidth="1"/>
    <col min="7" max="7" width="8.140625" style="1" customWidth="1"/>
    <col min="8" max="8" width="11.421875" style="1" customWidth="1"/>
    <col min="9" max="9" width="7.421875" style="1" customWidth="1"/>
    <col min="10" max="10" width="11.00390625" style="1" customWidth="1"/>
    <col min="11" max="11" width="7.421875" style="1" customWidth="1"/>
    <col min="12" max="12" width="8.28125" style="1" customWidth="1"/>
    <col min="13" max="13" width="7.421875" style="1" customWidth="1"/>
    <col min="14" max="14" width="11.57421875" style="1" customWidth="1"/>
    <col min="15" max="15" width="8.421875" style="1" customWidth="1"/>
    <col min="16" max="16" width="9.8515625" style="1" customWidth="1"/>
    <col min="17" max="17" width="8.7109375" style="1" customWidth="1"/>
    <col min="18" max="19" width="7.421875" style="1" customWidth="1"/>
    <col min="20" max="21" width="7.421875" style="23" customWidth="1"/>
    <col min="22" max="22" width="8.421875" style="1" customWidth="1"/>
    <col min="23" max="23" width="11.140625" style="1" customWidth="1"/>
    <col min="24" max="25" width="8.421875" style="1" customWidth="1"/>
    <col min="26" max="16384" width="7.421875" style="1" customWidth="1"/>
  </cols>
  <sheetData>
    <row r="1" spans="1:21" ht="25.5" customHeight="1">
      <c r="A1" s="390" t="s">
        <v>104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189"/>
    </row>
    <row r="2" spans="1:21" ht="23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189"/>
    </row>
    <row r="3" spans="2:6" ht="8.25" customHeight="1">
      <c r="B3" s="190"/>
      <c r="C3" s="190"/>
      <c r="D3" s="190"/>
      <c r="E3" s="190"/>
      <c r="F3" s="191"/>
    </row>
    <row r="4" spans="1:25" ht="25.5" customHeight="1">
      <c r="A4" s="367" t="s">
        <v>105</v>
      </c>
      <c r="B4" s="391" t="s">
        <v>91</v>
      </c>
      <c r="C4" s="391"/>
      <c r="D4" s="391"/>
      <c r="E4" s="392"/>
      <c r="F4" s="387" t="s">
        <v>146</v>
      </c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  <c r="V4" s="387" t="s">
        <v>120</v>
      </c>
      <c r="W4" s="389"/>
      <c r="X4" s="192" t="s">
        <v>119</v>
      </c>
      <c r="Y4" s="375" t="s">
        <v>106</v>
      </c>
    </row>
    <row r="5" spans="1:25" ht="23.25" customHeight="1">
      <c r="A5" s="367"/>
      <c r="B5" s="393"/>
      <c r="C5" s="393"/>
      <c r="D5" s="393"/>
      <c r="E5" s="394"/>
      <c r="F5" s="193" t="s">
        <v>129</v>
      </c>
      <c r="G5" s="194" t="s">
        <v>121</v>
      </c>
      <c r="H5" s="195" t="s">
        <v>128</v>
      </c>
      <c r="I5" s="195" t="s">
        <v>121</v>
      </c>
      <c r="J5" s="196" t="s">
        <v>122</v>
      </c>
      <c r="K5" s="197" t="s">
        <v>121</v>
      </c>
      <c r="L5" s="198" t="s">
        <v>123</v>
      </c>
      <c r="M5" s="199" t="s">
        <v>121</v>
      </c>
      <c r="N5" s="200" t="s">
        <v>124</v>
      </c>
      <c r="O5" s="200" t="s">
        <v>121</v>
      </c>
      <c r="P5" s="201" t="s">
        <v>125</v>
      </c>
      <c r="Q5" s="201" t="s">
        <v>121</v>
      </c>
      <c r="R5" s="202" t="s">
        <v>126</v>
      </c>
      <c r="S5" s="202" t="s">
        <v>121</v>
      </c>
      <c r="T5" s="203" t="s">
        <v>127</v>
      </c>
      <c r="U5" s="203" t="s">
        <v>121</v>
      </c>
      <c r="V5" s="204" t="s">
        <v>118</v>
      </c>
      <c r="W5" s="205" t="s">
        <v>130</v>
      </c>
      <c r="X5" s="205" t="s">
        <v>118</v>
      </c>
      <c r="Y5" s="376"/>
    </row>
    <row r="6" spans="1:25" ht="18.75">
      <c r="A6" s="326">
        <v>1</v>
      </c>
      <c r="B6" s="5" t="s">
        <v>1</v>
      </c>
      <c r="C6" s="6"/>
      <c r="D6" s="5"/>
      <c r="E6" s="7"/>
      <c r="F6" s="206">
        <v>4</v>
      </c>
      <c r="G6" s="206">
        <v>238</v>
      </c>
      <c r="H6" s="207"/>
      <c r="I6" s="207"/>
      <c r="J6" s="208"/>
      <c r="K6" s="209"/>
      <c r="L6" s="210">
        <v>1</v>
      </c>
      <c r="M6" s="100">
        <v>16</v>
      </c>
      <c r="N6" s="24"/>
      <c r="O6" s="24"/>
      <c r="P6" s="101"/>
      <c r="Q6" s="101"/>
      <c r="R6" s="25"/>
      <c r="S6" s="25"/>
      <c r="T6" s="102"/>
      <c r="U6" s="102"/>
      <c r="V6" s="87">
        <f>G6+I6+K6+M6+O6+Q6+S6+U6</f>
        <v>254</v>
      </c>
      <c r="W6" s="87"/>
      <c r="X6" s="87"/>
      <c r="Y6" s="103"/>
    </row>
    <row r="7" spans="1:25" ht="18.75">
      <c r="A7" s="326">
        <v>2</v>
      </c>
      <c r="B7" s="5" t="s">
        <v>0</v>
      </c>
      <c r="C7" s="6"/>
      <c r="D7" s="5"/>
      <c r="E7" s="7"/>
      <c r="F7" s="206">
        <v>2</v>
      </c>
      <c r="G7" s="206">
        <v>119</v>
      </c>
      <c r="H7" s="207"/>
      <c r="I7" s="207"/>
      <c r="J7" s="208"/>
      <c r="K7" s="209"/>
      <c r="L7" s="210"/>
      <c r="M7" s="100"/>
      <c r="N7" s="24"/>
      <c r="O7" s="24"/>
      <c r="P7" s="101"/>
      <c r="Q7" s="101"/>
      <c r="R7" s="25"/>
      <c r="S7" s="25"/>
      <c r="T7" s="102"/>
      <c r="U7" s="102"/>
      <c r="V7" s="87">
        <f aca="true" t="shared" si="0" ref="V7:V69">G7+I7+K7+M7+O7+Q7+S7+U7</f>
        <v>119</v>
      </c>
      <c r="W7" s="87" t="s">
        <v>26</v>
      </c>
      <c r="X7" s="87"/>
      <c r="Y7" s="103"/>
    </row>
    <row r="8" spans="1:25" ht="18.75">
      <c r="A8" s="326">
        <v>3</v>
      </c>
      <c r="B8" s="5" t="s">
        <v>2</v>
      </c>
      <c r="C8" s="6"/>
      <c r="D8" s="5"/>
      <c r="E8" s="7"/>
      <c r="F8" s="206"/>
      <c r="G8" s="206"/>
      <c r="H8" s="207"/>
      <c r="I8" s="207"/>
      <c r="J8" s="208"/>
      <c r="K8" s="208"/>
      <c r="L8" s="210"/>
      <c r="M8" s="100"/>
      <c r="N8" s="24"/>
      <c r="O8" s="24"/>
      <c r="P8" s="101"/>
      <c r="Q8" s="101"/>
      <c r="R8" s="25"/>
      <c r="S8" s="25"/>
      <c r="T8" s="102"/>
      <c r="U8" s="102"/>
      <c r="V8" s="87">
        <f t="shared" si="0"/>
        <v>0</v>
      </c>
      <c r="W8" s="87" t="s">
        <v>26</v>
      </c>
      <c r="X8" s="87"/>
      <c r="Y8" s="103"/>
    </row>
    <row r="9" spans="1:25" ht="18.75">
      <c r="A9" s="326">
        <v>4</v>
      </c>
      <c r="B9" s="5" t="s">
        <v>22</v>
      </c>
      <c r="C9" s="6"/>
      <c r="D9" s="5"/>
      <c r="E9" s="7"/>
      <c r="F9" s="206">
        <v>41</v>
      </c>
      <c r="G9" s="206">
        <v>1779</v>
      </c>
      <c r="H9" s="207"/>
      <c r="I9" s="207"/>
      <c r="J9" s="208">
        <v>5</v>
      </c>
      <c r="K9" s="208">
        <v>3608</v>
      </c>
      <c r="L9" s="210"/>
      <c r="M9" s="100"/>
      <c r="N9" s="24"/>
      <c r="O9" s="24"/>
      <c r="P9" s="101"/>
      <c r="Q9" s="101"/>
      <c r="R9" s="25"/>
      <c r="S9" s="25"/>
      <c r="T9" s="102">
        <v>2</v>
      </c>
      <c r="U9" s="102">
        <v>8</v>
      </c>
      <c r="V9" s="87">
        <f>G9+I9+K9+M9+O9+Q9+S9+U9</f>
        <v>5395</v>
      </c>
      <c r="W9" s="87"/>
      <c r="X9" s="87"/>
      <c r="Y9" s="103"/>
    </row>
    <row r="10" spans="1:25" ht="18.75">
      <c r="A10" s="326">
        <v>5</v>
      </c>
      <c r="B10" s="5" t="s">
        <v>62</v>
      </c>
      <c r="C10" s="6"/>
      <c r="D10" s="5"/>
      <c r="E10" s="7"/>
      <c r="F10" s="206">
        <v>8</v>
      </c>
      <c r="G10" s="206">
        <v>271</v>
      </c>
      <c r="H10" s="207"/>
      <c r="I10" s="207"/>
      <c r="J10" s="208"/>
      <c r="K10" s="208"/>
      <c r="L10" s="210">
        <v>1</v>
      </c>
      <c r="M10" s="100">
        <v>18</v>
      </c>
      <c r="N10" s="24"/>
      <c r="O10" s="24"/>
      <c r="P10" s="101"/>
      <c r="Q10" s="101"/>
      <c r="R10" s="25"/>
      <c r="S10" s="25"/>
      <c r="T10" s="102"/>
      <c r="U10" s="102"/>
      <c r="V10" s="87">
        <f t="shared" si="0"/>
        <v>289</v>
      </c>
      <c r="W10" s="87"/>
      <c r="X10" s="87"/>
      <c r="Y10" s="103"/>
    </row>
    <row r="11" spans="1:25" ht="18.75">
      <c r="A11" s="326">
        <v>6</v>
      </c>
      <c r="B11" s="5" t="s">
        <v>3</v>
      </c>
      <c r="C11" s="6"/>
      <c r="D11" s="5"/>
      <c r="E11" s="7"/>
      <c r="F11" s="206">
        <v>12</v>
      </c>
      <c r="G11" s="206">
        <v>404</v>
      </c>
      <c r="H11" s="207"/>
      <c r="I11" s="207"/>
      <c r="J11" s="208"/>
      <c r="K11" s="208"/>
      <c r="L11" s="210"/>
      <c r="M11" s="100"/>
      <c r="N11" s="24"/>
      <c r="O11" s="24"/>
      <c r="P11" s="101"/>
      <c r="Q11" s="101"/>
      <c r="R11" s="25"/>
      <c r="S11" s="25"/>
      <c r="T11" s="102"/>
      <c r="U11" s="102"/>
      <c r="V11" s="87">
        <f t="shared" si="0"/>
        <v>404</v>
      </c>
      <c r="W11" s="87"/>
      <c r="X11" s="87"/>
      <c r="Y11" s="103"/>
    </row>
    <row r="12" spans="1:25" ht="18.75">
      <c r="A12" s="326">
        <v>7</v>
      </c>
      <c r="B12" s="5" t="s">
        <v>4</v>
      </c>
      <c r="C12" s="6"/>
      <c r="D12" s="5"/>
      <c r="E12" s="7"/>
      <c r="F12" s="206"/>
      <c r="G12" s="206"/>
      <c r="H12" s="207"/>
      <c r="I12" s="207"/>
      <c r="J12" s="208"/>
      <c r="K12" s="208"/>
      <c r="L12" s="210"/>
      <c r="M12" s="100"/>
      <c r="N12" s="24"/>
      <c r="O12" s="24"/>
      <c r="P12" s="101"/>
      <c r="Q12" s="101"/>
      <c r="R12" s="25"/>
      <c r="S12" s="25"/>
      <c r="T12" s="102"/>
      <c r="U12" s="102"/>
      <c r="V12" s="87">
        <f t="shared" si="0"/>
        <v>0</v>
      </c>
      <c r="W12" s="87" t="s">
        <v>26</v>
      </c>
      <c r="X12" s="87"/>
      <c r="Y12" s="103"/>
    </row>
    <row r="13" spans="1:25" ht="18.75">
      <c r="A13" s="326">
        <v>8</v>
      </c>
      <c r="B13" s="5" t="s">
        <v>5</v>
      </c>
      <c r="C13" s="6"/>
      <c r="D13" s="5"/>
      <c r="E13" s="7"/>
      <c r="F13" s="206"/>
      <c r="G13" s="206"/>
      <c r="H13" s="207"/>
      <c r="I13" s="207"/>
      <c r="J13" s="208"/>
      <c r="K13" s="208"/>
      <c r="L13" s="210"/>
      <c r="M13" s="100"/>
      <c r="N13" s="24"/>
      <c r="O13" s="24"/>
      <c r="P13" s="101"/>
      <c r="Q13" s="101"/>
      <c r="R13" s="25"/>
      <c r="S13" s="25"/>
      <c r="T13" s="102"/>
      <c r="U13" s="102"/>
      <c r="V13" s="87">
        <f t="shared" si="0"/>
        <v>0</v>
      </c>
      <c r="W13" s="87" t="s">
        <v>26</v>
      </c>
      <c r="X13" s="87"/>
      <c r="Y13" s="103"/>
    </row>
    <row r="14" spans="1:25" ht="18.75">
      <c r="A14" s="326">
        <v>9</v>
      </c>
      <c r="B14" s="5" t="s">
        <v>35</v>
      </c>
      <c r="C14" s="6"/>
      <c r="D14" s="5"/>
      <c r="E14" s="7"/>
      <c r="F14" s="206">
        <v>2</v>
      </c>
      <c r="G14" s="206">
        <v>69</v>
      </c>
      <c r="H14" s="207"/>
      <c r="I14" s="207"/>
      <c r="J14" s="208"/>
      <c r="K14" s="208"/>
      <c r="L14" s="210">
        <v>13</v>
      </c>
      <c r="M14" s="100">
        <v>205</v>
      </c>
      <c r="N14" s="24"/>
      <c r="O14" s="24"/>
      <c r="P14" s="101"/>
      <c r="Q14" s="101"/>
      <c r="R14" s="25"/>
      <c r="S14" s="25"/>
      <c r="T14" s="102"/>
      <c r="U14" s="102"/>
      <c r="V14" s="87">
        <f t="shared" si="0"/>
        <v>274</v>
      </c>
      <c r="W14" s="87"/>
      <c r="X14" s="87"/>
      <c r="Y14" s="103"/>
    </row>
    <row r="15" spans="1:25" ht="18.75">
      <c r="A15" s="326">
        <v>10</v>
      </c>
      <c r="B15" s="5" t="s">
        <v>34</v>
      </c>
      <c r="C15" s="6"/>
      <c r="D15" s="5"/>
      <c r="E15" s="7"/>
      <c r="F15" s="206">
        <v>40</v>
      </c>
      <c r="G15" s="206">
        <v>1660</v>
      </c>
      <c r="H15" s="207"/>
      <c r="I15" s="207"/>
      <c r="J15" s="208"/>
      <c r="K15" s="208"/>
      <c r="L15" s="210"/>
      <c r="M15" s="100"/>
      <c r="N15" s="24"/>
      <c r="O15" s="24"/>
      <c r="P15" s="101"/>
      <c r="Q15" s="101"/>
      <c r="R15" s="25"/>
      <c r="S15" s="25"/>
      <c r="T15" s="102"/>
      <c r="U15" s="102"/>
      <c r="V15" s="87">
        <f t="shared" si="0"/>
        <v>1660</v>
      </c>
      <c r="W15" s="87"/>
      <c r="X15" s="87"/>
      <c r="Y15" s="103"/>
    </row>
    <row r="16" spans="1:25" ht="18.75">
      <c r="A16" s="326">
        <v>12</v>
      </c>
      <c r="B16" s="5" t="s">
        <v>108</v>
      </c>
      <c r="C16" s="6"/>
      <c r="D16" s="5"/>
      <c r="E16" s="7"/>
      <c r="F16" s="211">
        <v>57</v>
      </c>
      <c r="G16" s="206">
        <v>1884</v>
      </c>
      <c r="H16" s="207"/>
      <c r="I16" s="207"/>
      <c r="J16" s="208"/>
      <c r="K16" s="208"/>
      <c r="L16" s="210"/>
      <c r="M16" s="100"/>
      <c r="N16" s="24"/>
      <c r="O16" s="24"/>
      <c r="P16" s="101"/>
      <c r="Q16" s="101"/>
      <c r="R16" s="25"/>
      <c r="S16" s="25"/>
      <c r="T16" s="102"/>
      <c r="U16" s="102"/>
      <c r="V16" s="87">
        <f t="shared" si="0"/>
        <v>1884</v>
      </c>
      <c r="W16" s="87"/>
      <c r="X16" s="87"/>
      <c r="Y16" s="103"/>
    </row>
    <row r="17" spans="1:25" ht="18.75">
      <c r="A17" s="326">
        <v>13</v>
      </c>
      <c r="B17" s="5" t="s">
        <v>20</v>
      </c>
      <c r="C17" s="6"/>
      <c r="D17" s="5"/>
      <c r="E17" s="7"/>
      <c r="F17" s="211">
        <v>16</v>
      </c>
      <c r="G17" s="206">
        <v>629</v>
      </c>
      <c r="H17" s="207"/>
      <c r="I17" s="207"/>
      <c r="J17" s="208"/>
      <c r="K17" s="208"/>
      <c r="L17" s="210">
        <v>19</v>
      </c>
      <c r="M17" s="100">
        <v>362</v>
      </c>
      <c r="N17" s="24"/>
      <c r="O17" s="24"/>
      <c r="P17" s="101"/>
      <c r="Q17" s="101"/>
      <c r="R17" s="25"/>
      <c r="S17" s="25"/>
      <c r="T17" s="102"/>
      <c r="U17" s="102"/>
      <c r="V17" s="87">
        <f t="shared" si="0"/>
        <v>991</v>
      </c>
      <c r="W17" s="87"/>
      <c r="X17" s="87"/>
      <c r="Y17" s="103"/>
    </row>
    <row r="18" spans="1:25" ht="18.75">
      <c r="A18" s="326">
        <v>14</v>
      </c>
      <c r="B18" s="5" t="s">
        <v>6</v>
      </c>
      <c r="C18" s="6"/>
      <c r="D18" s="5"/>
      <c r="E18" s="7"/>
      <c r="F18" s="206">
        <v>4</v>
      </c>
      <c r="G18" s="206">
        <v>153</v>
      </c>
      <c r="H18" s="207"/>
      <c r="I18" s="207"/>
      <c r="J18" s="208"/>
      <c r="K18" s="208"/>
      <c r="L18" s="210">
        <v>27</v>
      </c>
      <c r="M18" s="100">
        <v>594</v>
      </c>
      <c r="N18" s="24"/>
      <c r="O18" s="24"/>
      <c r="P18" s="101"/>
      <c r="Q18" s="101"/>
      <c r="R18" s="25"/>
      <c r="S18" s="25"/>
      <c r="T18" s="102"/>
      <c r="U18" s="102"/>
      <c r="V18" s="87">
        <f t="shared" si="0"/>
        <v>747</v>
      </c>
      <c r="W18" s="87"/>
      <c r="X18" s="87"/>
      <c r="Y18" s="103"/>
    </row>
    <row r="19" spans="1:25" ht="18.75">
      <c r="A19" s="326">
        <v>15</v>
      </c>
      <c r="B19" s="5" t="s">
        <v>19</v>
      </c>
      <c r="C19" s="6"/>
      <c r="D19" s="5"/>
      <c r="E19" s="7"/>
      <c r="F19" s="206">
        <v>14</v>
      </c>
      <c r="G19" s="206">
        <v>527</v>
      </c>
      <c r="H19" s="207"/>
      <c r="I19" s="207"/>
      <c r="J19" s="208"/>
      <c r="K19" s="208"/>
      <c r="L19" s="210">
        <v>1</v>
      </c>
      <c r="M19" s="100">
        <v>18</v>
      </c>
      <c r="N19" s="24"/>
      <c r="O19" s="24"/>
      <c r="P19" s="101"/>
      <c r="Q19" s="101"/>
      <c r="R19" s="25"/>
      <c r="S19" s="25"/>
      <c r="T19" s="102"/>
      <c r="U19" s="102"/>
      <c r="V19" s="87">
        <f t="shared" si="0"/>
        <v>545</v>
      </c>
      <c r="W19" s="87"/>
      <c r="X19" s="87"/>
      <c r="Y19" s="103"/>
    </row>
    <row r="20" spans="1:25" ht="18.75">
      <c r="A20" s="326">
        <v>16</v>
      </c>
      <c r="B20" s="5" t="s">
        <v>7</v>
      </c>
      <c r="C20" s="6"/>
      <c r="D20" s="5"/>
      <c r="E20" s="7"/>
      <c r="F20" s="206"/>
      <c r="G20" s="206"/>
      <c r="H20" s="207"/>
      <c r="I20" s="207"/>
      <c r="J20" s="208"/>
      <c r="K20" s="208"/>
      <c r="L20" s="210"/>
      <c r="M20" s="100"/>
      <c r="N20" s="24"/>
      <c r="O20" s="24"/>
      <c r="P20" s="101"/>
      <c r="Q20" s="101"/>
      <c r="R20" s="25"/>
      <c r="S20" s="25"/>
      <c r="T20" s="102"/>
      <c r="U20" s="102"/>
      <c r="V20" s="87">
        <f t="shared" si="0"/>
        <v>0</v>
      </c>
      <c r="W20" s="87"/>
      <c r="X20" s="87"/>
      <c r="Y20" s="103"/>
    </row>
    <row r="21" spans="1:25" ht="18.75">
      <c r="A21" s="326">
        <v>17</v>
      </c>
      <c r="B21" s="5" t="s">
        <v>67</v>
      </c>
      <c r="C21" s="6"/>
      <c r="D21" s="5"/>
      <c r="E21" s="7"/>
      <c r="F21" s="206"/>
      <c r="G21" s="206"/>
      <c r="H21" s="207"/>
      <c r="I21" s="207"/>
      <c r="J21" s="208"/>
      <c r="K21" s="208"/>
      <c r="L21" s="210"/>
      <c r="M21" s="100"/>
      <c r="N21" s="24"/>
      <c r="O21" s="24"/>
      <c r="P21" s="101"/>
      <c r="Q21" s="101"/>
      <c r="R21" s="25"/>
      <c r="S21" s="25"/>
      <c r="T21" s="102"/>
      <c r="U21" s="102"/>
      <c r="V21" s="87">
        <f t="shared" si="0"/>
        <v>0</v>
      </c>
      <c r="W21" s="87" t="s">
        <v>26</v>
      </c>
      <c r="X21" s="87"/>
      <c r="Y21" s="103"/>
    </row>
    <row r="22" spans="1:25" ht="18.75">
      <c r="A22" s="326">
        <v>18</v>
      </c>
      <c r="B22" s="5" t="s">
        <v>68</v>
      </c>
      <c r="C22" s="6"/>
      <c r="D22" s="5"/>
      <c r="E22" s="7"/>
      <c r="F22" s="206"/>
      <c r="G22" s="206"/>
      <c r="H22" s="212"/>
      <c r="I22" s="212"/>
      <c r="J22" s="208"/>
      <c r="K22" s="208"/>
      <c r="L22" s="213"/>
      <c r="M22" s="100"/>
      <c r="N22" s="24"/>
      <c r="O22" s="24"/>
      <c r="P22" s="101"/>
      <c r="Q22" s="101"/>
      <c r="R22" s="25"/>
      <c r="S22" s="25"/>
      <c r="T22" s="102"/>
      <c r="U22" s="102"/>
      <c r="V22" s="87">
        <f t="shared" si="0"/>
        <v>0</v>
      </c>
      <c r="W22" s="87" t="s">
        <v>26</v>
      </c>
      <c r="X22" s="87"/>
      <c r="Y22" s="103"/>
    </row>
    <row r="23" spans="1:25" ht="18.75">
      <c r="A23" s="326"/>
      <c r="B23" s="5" t="s">
        <v>31</v>
      </c>
      <c r="C23" s="6"/>
      <c r="D23" s="5"/>
      <c r="E23" s="7"/>
      <c r="F23" s="206"/>
      <c r="G23" s="206"/>
      <c r="H23" s="207"/>
      <c r="I23" s="207"/>
      <c r="J23" s="208"/>
      <c r="K23" s="208"/>
      <c r="L23" s="210"/>
      <c r="M23" s="100"/>
      <c r="N23" s="24"/>
      <c r="O23" s="24"/>
      <c r="P23" s="101"/>
      <c r="Q23" s="101"/>
      <c r="R23" s="25"/>
      <c r="S23" s="25"/>
      <c r="T23" s="102"/>
      <c r="U23" s="102"/>
      <c r="V23" s="87">
        <f t="shared" si="0"/>
        <v>0</v>
      </c>
      <c r="W23" s="87" t="s">
        <v>26</v>
      </c>
      <c r="X23" s="87"/>
      <c r="Y23" s="103"/>
    </row>
    <row r="24" spans="1:25" ht="18.75">
      <c r="A24" s="326">
        <v>19</v>
      </c>
      <c r="B24" s="5" t="s">
        <v>69</v>
      </c>
      <c r="C24" s="6"/>
      <c r="D24" s="5"/>
      <c r="E24" s="7"/>
      <c r="F24" s="206"/>
      <c r="G24" s="206"/>
      <c r="H24" s="207"/>
      <c r="I24" s="207"/>
      <c r="J24" s="208"/>
      <c r="K24" s="208"/>
      <c r="L24" s="210"/>
      <c r="M24" s="100"/>
      <c r="N24" s="24"/>
      <c r="O24" s="24"/>
      <c r="P24" s="101"/>
      <c r="Q24" s="101"/>
      <c r="R24" s="25"/>
      <c r="S24" s="25"/>
      <c r="T24" s="102"/>
      <c r="U24" s="102"/>
      <c r="V24" s="87">
        <f t="shared" si="0"/>
        <v>0</v>
      </c>
      <c r="W24" s="87" t="s">
        <v>26</v>
      </c>
      <c r="X24" s="87"/>
      <c r="Y24" s="103"/>
    </row>
    <row r="25" spans="1:25" ht="18.75">
      <c r="A25" s="326">
        <v>20</v>
      </c>
      <c r="B25" s="5" t="s">
        <v>70</v>
      </c>
      <c r="C25" s="6"/>
      <c r="D25" s="5"/>
      <c r="E25" s="7"/>
      <c r="F25" s="206"/>
      <c r="G25" s="206"/>
      <c r="H25" s="207"/>
      <c r="I25" s="207"/>
      <c r="J25" s="208"/>
      <c r="K25" s="208"/>
      <c r="L25" s="210"/>
      <c r="M25" s="100"/>
      <c r="N25" s="24"/>
      <c r="O25" s="24"/>
      <c r="P25" s="101"/>
      <c r="Q25" s="101"/>
      <c r="R25" s="25"/>
      <c r="S25" s="25"/>
      <c r="T25" s="102"/>
      <c r="U25" s="102"/>
      <c r="V25" s="87">
        <f t="shared" si="0"/>
        <v>0</v>
      </c>
      <c r="W25" s="87" t="s">
        <v>26</v>
      </c>
      <c r="X25" s="87"/>
      <c r="Y25" s="103"/>
    </row>
    <row r="26" spans="1:25" ht="18.75">
      <c r="A26" s="326">
        <v>21</v>
      </c>
      <c r="B26" s="5" t="s">
        <v>71</v>
      </c>
      <c r="C26" s="6"/>
      <c r="D26" s="5"/>
      <c r="E26" s="7"/>
      <c r="F26" s="206"/>
      <c r="G26" s="206"/>
      <c r="H26" s="207"/>
      <c r="I26" s="207"/>
      <c r="J26" s="208"/>
      <c r="K26" s="208"/>
      <c r="L26" s="210"/>
      <c r="M26" s="100"/>
      <c r="N26" s="24"/>
      <c r="O26" s="24"/>
      <c r="P26" s="101"/>
      <c r="Q26" s="101"/>
      <c r="R26" s="25"/>
      <c r="S26" s="25"/>
      <c r="T26" s="102"/>
      <c r="U26" s="102"/>
      <c r="V26" s="87">
        <f t="shared" si="0"/>
        <v>0</v>
      </c>
      <c r="W26" s="87" t="s">
        <v>26</v>
      </c>
      <c r="X26" s="87"/>
      <c r="Y26" s="103"/>
    </row>
    <row r="27" spans="1:25" ht="18.75">
      <c r="A27" s="326"/>
      <c r="B27" s="5" t="s">
        <v>72</v>
      </c>
      <c r="C27" s="6"/>
      <c r="D27" s="5"/>
      <c r="E27" s="7"/>
      <c r="F27" s="211"/>
      <c r="G27" s="211"/>
      <c r="H27" s="212"/>
      <c r="I27" s="212"/>
      <c r="J27" s="208"/>
      <c r="K27" s="208"/>
      <c r="L27" s="213"/>
      <c r="M27" s="100"/>
      <c r="N27" s="24"/>
      <c r="O27" s="24"/>
      <c r="P27" s="101"/>
      <c r="Q27" s="101"/>
      <c r="R27" s="25"/>
      <c r="S27" s="25"/>
      <c r="T27" s="102"/>
      <c r="U27" s="102"/>
      <c r="V27" s="87">
        <f t="shared" si="0"/>
        <v>0</v>
      </c>
      <c r="W27" s="87" t="s">
        <v>26</v>
      </c>
      <c r="X27" s="87"/>
      <c r="Y27" s="103"/>
    </row>
    <row r="28" spans="1:25" ht="18.75">
      <c r="A28" s="326">
        <v>22</v>
      </c>
      <c r="B28" s="5" t="s">
        <v>28</v>
      </c>
      <c r="C28" s="6"/>
      <c r="D28" s="5"/>
      <c r="E28" s="7"/>
      <c r="F28" s="206">
        <v>32</v>
      </c>
      <c r="G28" s="206">
        <v>1319</v>
      </c>
      <c r="H28" s="207"/>
      <c r="I28" s="207"/>
      <c r="J28" s="208"/>
      <c r="K28" s="208"/>
      <c r="L28" s="210">
        <v>33</v>
      </c>
      <c r="M28" s="100">
        <v>1000</v>
      </c>
      <c r="N28" s="24"/>
      <c r="O28" s="24"/>
      <c r="P28" s="101"/>
      <c r="Q28" s="101"/>
      <c r="R28" s="25"/>
      <c r="S28" s="25"/>
      <c r="T28" s="102"/>
      <c r="U28" s="102"/>
      <c r="V28" s="87">
        <f t="shared" si="0"/>
        <v>2319</v>
      </c>
      <c r="W28" s="87"/>
      <c r="X28" s="87"/>
      <c r="Y28" s="103"/>
    </row>
    <row r="29" spans="1:25" ht="18.75">
      <c r="A29" s="326">
        <v>23</v>
      </c>
      <c r="B29" s="5" t="s">
        <v>8</v>
      </c>
      <c r="C29" s="6"/>
      <c r="D29" s="5"/>
      <c r="E29" s="7"/>
      <c r="F29" s="206">
        <v>3</v>
      </c>
      <c r="G29" s="211">
        <v>101</v>
      </c>
      <c r="H29" s="212"/>
      <c r="I29" s="212"/>
      <c r="J29" s="208"/>
      <c r="K29" s="208"/>
      <c r="L29" s="210"/>
      <c r="M29" s="100"/>
      <c r="N29" s="24"/>
      <c r="O29" s="24"/>
      <c r="P29" s="101"/>
      <c r="Q29" s="101"/>
      <c r="R29" s="25"/>
      <c r="S29" s="25"/>
      <c r="T29" s="102"/>
      <c r="U29" s="102"/>
      <c r="V29" s="87">
        <f t="shared" si="0"/>
        <v>101</v>
      </c>
      <c r="W29" s="87"/>
      <c r="X29" s="87"/>
      <c r="Y29" s="103"/>
    </row>
    <row r="30" spans="1:25" ht="18.75">
      <c r="A30" s="326">
        <v>24</v>
      </c>
      <c r="B30" s="5" t="s">
        <v>51</v>
      </c>
      <c r="C30" s="6"/>
      <c r="D30" s="5"/>
      <c r="E30" s="7"/>
      <c r="F30" s="206"/>
      <c r="G30" s="206"/>
      <c r="H30" s="207"/>
      <c r="I30" s="207"/>
      <c r="J30" s="208"/>
      <c r="K30" s="208"/>
      <c r="L30" s="210"/>
      <c r="M30" s="100"/>
      <c r="N30" s="24"/>
      <c r="O30" s="24"/>
      <c r="P30" s="101"/>
      <c r="Q30" s="101"/>
      <c r="R30" s="25"/>
      <c r="S30" s="25"/>
      <c r="T30" s="102"/>
      <c r="U30" s="102"/>
      <c r="V30" s="87">
        <f t="shared" si="0"/>
        <v>0</v>
      </c>
      <c r="W30" s="87" t="s">
        <v>26</v>
      </c>
      <c r="X30" s="87"/>
      <c r="Y30" s="103"/>
    </row>
    <row r="31" spans="1:25" ht="18.75">
      <c r="A31" s="326">
        <v>25</v>
      </c>
      <c r="B31" s="5" t="s">
        <v>52</v>
      </c>
      <c r="C31" s="6"/>
      <c r="D31" s="5"/>
      <c r="E31" s="7"/>
      <c r="F31" s="206"/>
      <c r="G31" s="206"/>
      <c r="H31" s="207"/>
      <c r="I31" s="207"/>
      <c r="J31" s="208"/>
      <c r="K31" s="208"/>
      <c r="L31" s="210"/>
      <c r="M31" s="100"/>
      <c r="N31" s="24"/>
      <c r="O31" s="24"/>
      <c r="P31" s="101"/>
      <c r="Q31" s="101"/>
      <c r="R31" s="25"/>
      <c r="S31" s="25"/>
      <c r="T31" s="102"/>
      <c r="U31" s="102"/>
      <c r="V31" s="87">
        <f t="shared" si="0"/>
        <v>0</v>
      </c>
      <c r="W31" s="87" t="s">
        <v>26</v>
      </c>
      <c r="X31" s="87"/>
      <c r="Y31" s="103"/>
    </row>
    <row r="32" spans="1:25" ht="18.75">
      <c r="A32" s="326">
        <v>26</v>
      </c>
      <c r="B32" s="5" t="s">
        <v>65</v>
      </c>
      <c r="C32" s="6"/>
      <c r="D32" s="5"/>
      <c r="E32" s="7"/>
      <c r="F32" s="206"/>
      <c r="G32" s="206"/>
      <c r="H32" s="207"/>
      <c r="I32" s="207"/>
      <c r="J32" s="208"/>
      <c r="K32" s="208"/>
      <c r="L32" s="210"/>
      <c r="M32" s="100"/>
      <c r="N32" s="24"/>
      <c r="O32" s="24"/>
      <c r="P32" s="101"/>
      <c r="Q32" s="101"/>
      <c r="R32" s="25"/>
      <c r="S32" s="25"/>
      <c r="T32" s="102"/>
      <c r="U32" s="102"/>
      <c r="V32" s="87">
        <f t="shared" si="0"/>
        <v>0</v>
      </c>
      <c r="W32" s="87" t="s">
        <v>26</v>
      </c>
      <c r="X32" s="87"/>
      <c r="Y32" s="103"/>
    </row>
    <row r="33" spans="1:25" ht="18.75">
      <c r="A33" s="326"/>
      <c r="B33" s="5" t="s">
        <v>66</v>
      </c>
      <c r="C33" s="6"/>
      <c r="D33" s="5"/>
      <c r="E33" s="7"/>
      <c r="F33" s="206"/>
      <c r="G33" s="211"/>
      <c r="H33" s="212"/>
      <c r="I33" s="212"/>
      <c r="J33" s="208"/>
      <c r="K33" s="208"/>
      <c r="L33" s="210"/>
      <c r="M33" s="100"/>
      <c r="N33" s="24"/>
      <c r="O33" s="24"/>
      <c r="P33" s="101"/>
      <c r="Q33" s="101"/>
      <c r="R33" s="25"/>
      <c r="S33" s="25"/>
      <c r="T33" s="102"/>
      <c r="U33" s="102"/>
      <c r="V33" s="87">
        <f t="shared" si="0"/>
        <v>0</v>
      </c>
      <c r="W33" s="87"/>
      <c r="X33" s="87"/>
      <c r="Y33" s="103"/>
    </row>
    <row r="34" spans="1:25" ht="18.75">
      <c r="A34" s="326">
        <v>27</v>
      </c>
      <c r="B34" s="5" t="s">
        <v>30</v>
      </c>
      <c r="C34" s="6"/>
      <c r="D34" s="5"/>
      <c r="E34" s="7"/>
      <c r="F34" s="206"/>
      <c r="G34" s="206"/>
      <c r="H34" s="207"/>
      <c r="I34" s="207"/>
      <c r="J34" s="208"/>
      <c r="K34" s="208"/>
      <c r="L34" s="210"/>
      <c r="M34" s="100"/>
      <c r="N34" s="24"/>
      <c r="O34" s="24"/>
      <c r="P34" s="101"/>
      <c r="Q34" s="101"/>
      <c r="R34" s="25"/>
      <c r="S34" s="25"/>
      <c r="T34" s="102"/>
      <c r="U34" s="102"/>
      <c r="V34" s="87">
        <f t="shared" si="0"/>
        <v>0</v>
      </c>
      <c r="W34" s="87"/>
      <c r="X34" s="87"/>
      <c r="Y34" s="103"/>
    </row>
    <row r="35" spans="1:25" ht="18.75">
      <c r="A35" s="326">
        <v>28</v>
      </c>
      <c r="B35" s="5" t="s">
        <v>32</v>
      </c>
      <c r="C35" s="6"/>
      <c r="D35" s="5"/>
      <c r="E35" s="7"/>
      <c r="F35" s="206"/>
      <c r="G35" s="206"/>
      <c r="H35" s="207"/>
      <c r="I35" s="207"/>
      <c r="J35" s="208"/>
      <c r="K35" s="208"/>
      <c r="L35" s="210"/>
      <c r="M35" s="100"/>
      <c r="N35" s="24"/>
      <c r="O35" s="24"/>
      <c r="P35" s="101"/>
      <c r="Q35" s="101"/>
      <c r="R35" s="25"/>
      <c r="S35" s="25"/>
      <c r="T35" s="102"/>
      <c r="U35" s="102"/>
      <c r="V35" s="87">
        <f t="shared" si="0"/>
        <v>0</v>
      </c>
      <c r="W35" s="87"/>
      <c r="X35" s="87"/>
      <c r="Y35" s="103"/>
    </row>
    <row r="36" spans="1:25" ht="18.75">
      <c r="A36" s="326">
        <v>29</v>
      </c>
      <c r="B36" s="5" t="s">
        <v>9</v>
      </c>
      <c r="C36" s="6"/>
      <c r="D36" s="5"/>
      <c r="E36" s="7"/>
      <c r="F36" s="211">
        <v>5</v>
      </c>
      <c r="G36" s="211">
        <v>200</v>
      </c>
      <c r="H36" s="212"/>
      <c r="I36" s="212"/>
      <c r="J36" s="208"/>
      <c r="K36" s="208"/>
      <c r="L36" s="210">
        <v>2</v>
      </c>
      <c r="M36" s="100">
        <v>32</v>
      </c>
      <c r="N36" s="24"/>
      <c r="O36" s="24"/>
      <c r="P36" s="101"/>
      <c r="Q36" s="101"/>
      <c r="R36" s="25"/>
      <c r="S36" s="25"/>
      <c r="T36" s="102"/>
      <c r="U36" s="102"/>
      <c r="V36" s="87">
        <f t="shared" si="0"/>
        <v>232</v>
      </c>
      <c r="W36" s="87"/>
      <c r="X36" s="87"/>
      <c r="Y36" s="103"/>
    </row>
    <row r="37" spans="1:25" ht="18.75">
      <c r="A37" s="326">
        <v>30</v>
      </c>
      <c r="B37" s="5" t="s">
        <v>27</v>
      </c>
      <c r="C37" s="6"/>
      <c r="D37" s="5"/>
      <c r="E37" s="7"/>
      <c r="F37" s="211">
        <v>92</v>
      </c>
      <c r="G37" s="206">
        <v>6341</v>
      </c>
      <c r="H37" s="207"/>
      <c r="I37" s="207"/>
      <c r="J37" s="208"/>
      <c r="K37" s="208"/>
      <c r="L37" s="210"/>
      <c r="M37" s="100"/>
      <c r="N37" s="24"/>
      <c r="O37" s="24"/>
      <c r="P37" s="101"/>
      <c r="Q37" s="101"/>
      <c r="R37" s="25"/>
      <c r="S37" s="25"/>
      <c r="T37" s="102">
        <v>48</v>
      </c>
      <c r="U37" s="102">
        <v>1056</v>
      </c>
      <c r="V37" s="87">
        <f>G37+I37+K37+M37+O37+Q37+S37+U37</f>
        <v>7397</v>
      </c>
      <c r="W37" s="87"/>
      <c r="X37" s="87"/>
      <c r="Y37" s="103"/>
    </row>
    <row r="38" spans="1:25" ht="18.75">
      <c r="A38" s="326">
        <v>31</v>
      </c>
      <c r="B38" s="5" t="s">
        <v>39</v>
      </c>
      <c r="C38" s="6"/>
      <c r="D38" s="5"/>
      <c r="E38" s="7"/>
      <c r="F38" s="211">
        <v>1</v>
      </c>
      <c r="G38" s="206">
        <v>42</v>
      </c>
      <c r="H38" s="212"/>
      <c r="I38" s="212"/>
      <c r="J38" s="208"/>
      <c r="K38" s="208"/>
      <c r="L38" s="210"/>
      <c r="M38" s="100"/>
      <c r="N38" s="24"/>
      <c r="O38" s="24"/>
      <c r="P38" s="101"/>
      <c r="Q38" s="101"/>
      <c r="R38" s="25"/>
      <c r="S38" s="25"/>
      <c r="T38" s="102"/>
      <c r="U38" s="102"/>
      <c r="V38" s="87">
        <f t="shared" si="0"/>
        <v>42</v>
      </c>
      <c r="W38" s="87"/>
      <c r="X38" s="87"/>
      <c r="Y38" s="103"/>
    </row>
    <row r="39" spans="1:25" ht="18.75">
      <c r="A39" s="326">
        <v>32</v>
      </c>
      <c r="B39" s="5" t="s">
        <v>10</v>
      </c>
      <c r="C39" s="6"/>
      <c r="D39" s="5"/>
      <c r="E39" s="7"/>
      <c r="F39" s="211">
        <v>8</v>
      </c>
      <c r="G39" s="206">
        <v>524</v>
      </c>
      <c r="H39" s="207"/>
      <c r="I39" s="207"/>
      <c r="J39" s="208"/>
      <c r="K39" s="208"/>
      <c r="L39" s="210">
        <v>65</v>
      </c>
      <c r="M39" s="100">
        <v>1622</v>
      </c>
      <c r="N39" s="24"/>
      <c r="O39" s="24"/>
      <c r="P39" s="101"/>
      <c r="Q39" s="101"/>
      <c r="R39" s="25"/>
      <c r="S39" s="25"/>
      <c r="T39" s="102">
        <v>38</v>
      </c>
      <c r="U39" s="102">
        <v>114</v>
      </c>
      <c r="V39" s="87">
        <f t="shared" si="0"/>
        <v>2260</v>
      </c>
      <c r="W39" s="87"/>
      <c r="X39" s="87"/>
      <c r="Y39" s="103"/>
    </row>
    <row r="40" spans="1:25" ht="18.75">
      <c r="A40" s="326">
        <v>33</v>
      </c>
      <c r="B40" s="5" t="s">
        <v>18</v>
      </c>
      <c r="C40" s="6"/>
      <c r="D40" s="5"/>
      <c r="E40" s="7"/>
      <c r="F40" s="211">
        <v>155</v>
      </c>
      <c r="G40" s="206">
        <v>5645</v>
      </c>
      <c r="H40" s="207"/>
      <c r="I40" s="207"/>
      <c r="J40" s="208"/>
      <c r="K40" s="208"/>
      <c r="L40" s="210">
        <v>4</v>
      </c>
      <c r="M40" s="100">
        <v>72</v>
      </c>
      <c r="N40" s="24"/>
      <c r="O40" s="24"/>
      <c r="P40" s="101"/>
      <c r="Q40" s="101"/>
      <c r="R40" s="25"/>
      <c r="S40" s="25"/>
      <c r="T40" s="102"/>
      <c r="U40" s="102"/>
      <c r="V40" s="87">
        <f t="shared" si="0"/>
        <v>5717</v>
      </c>
      <c r="W40" s="87"/>
      <c r="X40" s="87"/>
      <c r="Y40" s="103"/>
    </row>
    <row r="41" spans="1:25" ht="18.75">
      <c r="A41" s="326">
        <v>34</v>
      </c>
      <c r="B41" s="5" t="s">
        <v>17</v>
      </c>
      <c r="C41" s="6"/>
      <c r="D41" s="5"/>
      <c r="E41" s="7"/>
      <c r="F41" s="211">
        <v>31</v>
      </c>
      <c r="G41" s="206">
        <v>1147</v>
      </c>
      <c r="H41" s="207"/>
      <c r="I41" s="207"/>
      <c r="J41" s="208"/>
      <c r="K41" s="208"/>
      <c r="L41" s="210">
        <v>2</v>
      </c>
      <c r="M41" s="100">
        <v>36</v>
      </c>
      <c r="N41" s="24"/>
      <c r="O41" s="24"/>
      <c r="P41" s="101"/>
      <c r="Q41" s="101"/>
      <c r="R41" s="25"/>
      <c r="S41" s="25"/>
      <c r="T41" s="102"/>
      <c r="U41" s="102"/>
      <c r="V41" s="87">
        <f t="shared" si="0"/>
        <v>1183</v>
      </c>
      <c r="W41" s="87"/>
      <c r="X41" s="87"/>
      <c r="Y41" s="103"/>
    </row>
    <row r="42" spans="1:25" ht="18.75">
      <c r="A42" s="326">
        <v>35</v>
      </c>
      <c r="B42" s="5" t="s">
        <v>80</v>
      </c>
      <c r="C42" s="6"/>
      <c r="D42" s="5"/>
      <c r="E42" s="7"/>
      <c r="F42" s="206"/>
      <c r="G42" s="206"/>
      <c r="H42" s="207"/>
      <c r="I42" s="207"/>
      <c r="J42" s="208"/>
      <c r="K42" s="208"/>
      <c r="L42" s="210"/>
      <c r="M42" s="100"/>
      <c r="N42" s="24"/>
      <c r="O42" s="24"/>
      <c r="P42" s="101"/>
      <c r="Q42" s="101"/>
      <c r="R42" s="25"/>
      <c r="S42" s="25"/>
      <c r="T42" s="102"/>
      <c r="U42" s="102"/>
      <c r="V42" s="87">
        <f t="shared" si="0"/>
        <v>0</v>
      </c>
      <c r="W42" s="87"/>
      <c r="X42" s="87"/>
      <c r="Y42" s="103"/>
    </row>
    <row r="43" spans="1:25" ht="18.75">
      <c r="A43" s="326">
        <v>36</v>
      </c>
      <c r="B43" s="5" t="s">
        <v>63</v>
      </c>
      <c r="C43" s="6"/>
      <c r="D43" s="5"/>
      <c r="E43" s="7"/>
      <c r="F43" s="206"/>
      <c r="G43" s="206"/>
      <c r="H43" s="207"/>
      <c r="I43" s="207"/>
      <c r="J43" s="208"/>
      <c r="K43" s="208"/>
      <c r="L43" s="210"/>
      <c r="M43" s="100"/>
      <c r="N43" s="24"/>
      <c r="O43" s="24"/>
      <c r="P43" s="101"/>
      <c r="Q43" s="101"/>
      <c r="R43" s="25"/>
      <c r="S43" s="25"/>
      <c r="T43" s="102"/>
      <c r="U43" s="102"/>
      <c r="V43" s="87">
        <f t="shared" si="0"/>
        <v>0</v>
      </c>
      <c r="W43" s="87"/>
      <c r="X43" s="87"/>
      <c r="Y43" s="103"/>
    </row>
    <row r="44" spans="1:25" ht="18.75">
      <c r="A44" s="326">
        <v>37</v>
      </c>
      <c r="B44" s="5" t="s">
        <v>61</v>
      </c>
      <c r="C44" s="6"/>
      <c r="D44" s="5"/>
      <c r="E44" s="7"/>
      <c r="F44" s="206"/>
      <c r="G44" s="206"/>
      <c r="H44" s="207"/>
      <c r="I44" s="207"/>
      <c r="J44" s="208"/>
      <c r="K44" s="208"/>
      <c r="L44" s="210"/>
      <c r="M44" s="100"/>
      <c r="N44" s="24"/>
      <c r="O44" s="24"/>
      <c r="P44" s="101"/>
      <c r="Q44" s="101"/>
      <c r="R44" s="25"/>
      <c r="S44" s="25"/>
      <c r="T44" s="102"/>
      <c r="U44" s="102"/>
      <c r="V44" s="87">
        <f t="shared" si="0"/>
        <v>0</v>
      </c>
      <c r="W44" s="87"/>
      <c r="X44" s="87"/>
      <c r="Y44" s="103"/>
    </row>
    <row r="45" spans="1:25" ht="18.75">
      <c r="A45" s="326">
        <v>38</v>
      </c>
      <c r="B45" s="5" t="s">
        <v>55</v>
      </c>
      <c r="C45" s="6"/>
      <c r="D45" s="5"/>
      <c r="E45" s="7"/>
      <c r="F45" s="206"/>
      <c r="G45" s="206"/>
      <c r="H45" s="207"/>
      <c r="I45" s="207"/>
      <c r="J45" s="208"/>
      <c r="K45" s="208"/>
      <c r="L45" s="210"/>
      <c r="M45" s="100"/>
      <c r="N45" s="24"/>
      <c r="O45" s="24"/>
      <c r="P45" s="101"/>
      <c r="Q45" s="101"/>
      <c r="R45" s="25"/>
      <c r="S45" s="25"/>
      <c r="T45" s="102"/>
      <c r="U45" s="102"/>
      <c r="V45" s="87">
        <f t="shared" si="0"/>
        <v>0</v>
      </c>
      <c r="W45" s="87"/>
      <c r="X45" s="87"/>
      <c r="Y45" s="103"/>
    </row>
    <row r="46" spans="1:25" ht="18.75">
      <c r="A46" s="326">
        <v>39</v>
      </c>
      <c r="B46" s="5" t="s">
        <v>59</v>
      </c>
      <c r="C46" s="6"/>
      <c r="D46" s="5"/>
      <c r="E46" s="7"/>
      <c r="F46" s="206"/>
      <c r="G46" s="206"/>
      <c r="H46" s="207"/>
      <c r="I46" s="207"/>
      <c r="J46" s="208"/>
      <c r="K46" s="208"/>
      <c r="L46" s="210"/>
      <c r="M46" s="100"/>
      <c r="N46" s="24"/>
      <c r="O46" s="24"/>
      <c r="P46" s="101"/>
      <c r="Q46" s="101"/>
      <c r="R46" s="25"/>
      <c r="S46" s="25"/>
      <c r="T46" s="102"/>
      <c r="U46" s="102"/>
      <c r="V46" s="87">
        <f t="shared" si="0"/>
        <v>0</v>
      </c>
      <c r="W46" s="87"/>
      <c r="X46" s="87"/>
      <c r="Y46" s="103"/>
    </row>
    <row r="47" spans="1:25" ht="18.75">
      <c r="A47" s="326">
        <v>40</v>
      </c>
      <c r="B47" s="5" t="s">
        <v>64</v>
      </c>
      <c r="C47" s="6"/>
      <c r="D47" s="5"/>
      <c r="E47" s="7"/>
      <c r="F47" s="206"/>
      <c r="G47" s="206"/>
      <c r="H47" s="207"/>
      <c r="I47" s="207"/>
      <c r="J47" s="208"/>
      <c r="K47" s="208"/>
      <c r="L47" s="210"/>
      <c r="M47" s="100"/>
      <c r="N47" s="24"/>
      <c r="O47" s="24"/>
      <c r="P47" s="101"/>
      <c r="Q47" s="101"/>
      <c r="R47" s="25"/>
      <c r="S47" s="25"/>
      <c r="T47" s="102"/>
      <c r="U47" s="102"/>
      <c r="V47" s="87">
        <f t="shared" si="0"/>
        <v>0</v>
      </c>
      <c r="W47" s="87"/>
      <c r="X47" s="87"/>
      <c r="Y47" s="103"/>
    </row>
    <row r="48" spans="1:25" ht="18.75">
      <c r="A48" s="326">
        <v>41</v>
      </c>
      <c r="B48" s="5" t="s">
        <v>79</v>
      </c>
      <c r="C48" s="6"/>
      <c r="D48" s="5"/>
      <c r="E48" s="7"/>
      <c r="F48" s="206"/>
      <c r="G48" s="206"/>
      <c r="H48" s="207"/>
      <c r="I48" s="207"/>
      <c r="J48" s="208"/>
      <c r="K48" s="208"/>
      <c r="L48" s="210"/>
      <c r="M48" s="100"/>
      <c r="N48" s="24"/>
      <c r="O48" s="24"/>
      <c r="P48" s="101"/>
      <c r="Q48" s="101"/>
      <c r="R48" s="25"/>
      <c r="S48" s="25"/>
      <c r="T48" s="102"/>
      <c r="U48" s="102"/>
      <c r="V48" s="87">
        <f t="shared" si="0"/>
        <v>0</v>
      </c>
      <c r="W48" s="87"/>
      <c r="X48" s="87"/>
      <c r="Y48" s="103"/>
    </row>
    <row r="49" spans="1:25" s="17" customFormat="1" ht="18.75">
      <c r="A49" s="88">
        <v>42</v>
      </c>
      <c r="B49" s="14" t="s">
        <v>11</v>
      </c>
      <c r="C49" s="15"/>
      <c r="D49" s="14"/>
      <c r="E49" s="16"/>
      <c r="F49" s="211">
        <v>216</v>
      </c>
      <c r="G49" s="206">
        <v>7684</v>
      </c>
      <c r="H49" s="207"/>
      <c r="I49" s="207"/>
      <c r="J49" s="208"/>
      <c r="K49" s="208"/>
      <c r="L49" s="210">
        <v>1</v>
      </c>
      <c r="M49" s="100">
        <v>18</v>
      </c>
      <c r="N49" s="24"/>
      <c r="O49" s="24"/>
      <c r="P49" s="101"/>
      <c r="Q49" s="101"/>
      <c r="R49" s="25"/>
      <c r="S49" s="25"/>
      <c r="T49" s="102"/>
      <c r="U49" s="102"/>
      <c r="V49" s="87">
        <f t="shared" si="0"/>
        <v>7702</v>
      </c>
      <c r="W49" s="87"/>
      <c r="X49" s="87"/>
      <c r="Y49" s="104"/>
    </row>
    <row r="50" spans="1:149" s="18" customFormat="1" ht="18.75">
      <c r="A50" s="88">
        <v>43</v>
      </c>
      <c r="B50" s="14" t="s">
        <v>33</v>
      </c>
      <c r="C50" s="15"/>
      <c r="D50" s="14"/>
      <c r="E50" s="16"/>
      <c r="F50" s="211">
        <v>59</v>
      </c>
      <c r="G50" s="206">
        <v>3763</v>
      </c>
      <c r="H50" s="207"/>
      <c r="I50" s="207"/>
      <c r="J50" s="208"/>
      <c r="K50" s="208"/>
      <c r="L50" s="210">
        <v>1</v>
      </c>
      <c r="M50" s="100">
        <v>16</v>
      </c>
      <c r="N50" s="24"/>
      <c r="O50" s="24"/>
      <c r="P50" s="101"/>
      <c r="Q50" s="101"/>
      <c r="R50" s="25"/>
      <c r="S50" s="25"/>
      <c r="T50" s="102"/>
      <c r="U50" s="102"/>
      <c r="V50" s="87">
        <f t="shared" si="0"/>
        <v>3779</v>
      </c>
      <c r="W50" s="87"/>
      <c r="X50" s="87"/>
      <c r="Y50" s="105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</row>
    <row r="51" spans="1:25" ht="18.75">
      <c r="A51" s="326">
        <v>44</v>
      </c>
      <c r="B51" s="5" t="s">
        <v>12</v>
      </c>
      <c r="C51" s="6"/>
      <c r="D51" s="5"/>
      <c r="E51" s="7"/>
      <c r="F51" s="211">
        <v>1</v>
      </c>
      <c r="G51" s="206">
        <v>37</v>
      </c>
      <c r="H51" s="207"/>
      <c r="I51" s="207"/>
      <c r="J51" s="208"/>
      <c r="K51" s="208"/>
      <c r="L51" s="210"/>
      <c r="M51" s="100"/>
      <c r="N51" s="24"/>
      <c r="O51" s="24"/>
      <c r="P51" s="101"/>
      <c r="Q51" s="101"/>
      <c r="R51" s="25"/>
      <c r="S51" s="25"/>
      <c r="T51" s="102"/>
      <c r="U51" s="102"/>
      <c r="V51" s="87">
        <f t="shared" si="0"/>
        <v>37</v>
      </c>
      <c r="W51" s="87"/>
      <c r="X51" s="87"/>
      <c r="Y51" s="103"/>
    </row>
    <row r="52" spans="1:25" ht="18.75">
      <c r="A52" s="326">
        <v>45</v>
      </c>
      <c r="B52" s="5" t="s">
        <v>37</v>
      </c>
      <c r="C52" s="6"/>
      <c r="D52" s="5"/>
      <c r="E52" s="7"/>
      <c r="F52" s="211">
        <v>10</v>
      </c>
      <c r="G52" s="206">
        <v>420</v>
      </c>
      <c r="H52" s="207"/>
      <c r="I52" s="207"/>
      <c r="J52" s="208"/>
      <c r="K52" s="208"/>
      <c r="L52" s="210"/>
      <c r="M52" s="100"/>
      <c r="N52" s="24"/>
      <c r="O52" s="24"/>
      <c r="P52" s="101"/>
      <c r="Q52" s="101"/>
      <c r="R52" s="25"/>
      <c r="S52" s="25"/>
      <c r="T52" s="102"/>
      <c r="U52" s="102"/>
      <c r="V52" s="87">
        <f t="shared" si="0"/>
        <v>420</v>
      </c>
      <c r="W52" s="87"/>
      <c r="X52" s="87"/>
      <c r="Y52" s="103"/>
    </row>
    <row r="53" spans="1:25" ht="18.75">
      <c r="A53" s="326">
        <v>46</v>
      </c>
      <c r="B53" s="5" t="s">
        <v>131</v>
      </c>
      <c r="C53" s="6"/>
      <c r="D53" s="5"/>
      <c r="E53" s="7"/>
      <c r="F53" s="206"/>
      <c r="G53" s="206"/>
      <c r="H53" s="207"/>
      <c r="I53" s="207"/>
      <c r="J53" s="208"/>
      <c r="K53" s="208"/>
      <c r="L53" s="210"/>
      <c r="M53" s="100"/>
      <c r="N53" s="24"/>
      <c r="O53" s="24"/>
      <c r="P53" s="101"/>
      <c r="Q53" s="101"/>
      <c r="R53" s="25"/>
      <c r="S53" s="25"/>
      <c r="T53" s="102"/>
      <c r="U53" s="102"/>
      <c r="V53" s="87">
        <v>0</v>
      </c>
      <c r="W53" s="87"/>
      <c r="X53" s="87"/>
      <c r="Y53" s="103"/>
    </row>
    <row r="54" spans="1:25" ht="18.75">
      <c r="A54" s="326">
        <v>47</v>
      </c>
      <c r="B54" s="5" t="s">
        <v>53</v>
      </c>
      <c r="C54" s="6"/>
      <c r="D54" s="5"/>
      <c r="E54" s="7"/>
      <c r="F54" s="206"/>
      <c r="G54" s="206"/>
      <c r="H54" s="207"/>
      <c r="I54" s="207"/>
      <c r="J54" s="208"/>
      <c r="K54" s="208"/>
      <c r="L54" s="210"/>
      <c r="M54" s="100"/>
      <c r="N54" s="24"/>
      <c r="O54" s="24"/>
      <c r="P54" s="101"/>
      <c r="Q54" s="101"/>
      <c r="R54" s="25"/>
      <c r="S54" s="25"/>
      <c r="T54" s="102"/>
      <c r="U54" s="102"/>
      <c r="V54" s="87">
        <v>0</v>
      </c>
      <c r="W54" s="87"/>
      <c r="X54" s="87"/>
      <c r="Y54" s="103"/>
    </row>
    <row r="55" spans="1:25" ht="18.75">
      <c r="A55" s="326">
        <v>48</v>
      </c>
      <c r="B55" s="5" t="s">
        <v>47</v>
      </c>
      <c r="C55" s="6"/>
      <c r="D55" s="5"/>
      <c r="E55" s="7"/>
      <c r="F55" s="206"/>
      <c r="G55" s="206"/>
      <c r="H55" s="207"/>
      <c r="I55" s="207"/>
      <c r="J55" s="208"/>
      <c r="K55" s="208"/>
      <c r="L55" s="210"/>
      <c r="M55" s="100"/>
      <c r="N55" s="24"/>
      <c r="O55" s="24"/>
      <c r="P55" s="101"/>
      <c r="Q55" s="101"/>
      <c r="R55" s="25"/>
      <c r="S55" s="25"/>
      <c r="T55" s="102"/>
      <c r="U55" s="102"/>
      <c r="V55" s="87">
        <v>0</v>
      </c>
      <c r="W55" s="87"/>
      <c r="X55" s="87"/>
      <c r="Y55" s="103"/>
    </row>
    <row r="56" spans="1:25" ht="18.75">
      <c r="A56" s="326">
        <v>49</v>
      </c>
      <c r="B56" s="5" t="s">
        <v>16</v>
      </c>
      <c r="C56" s="6"/>
      <c r="D56" s="5"/>
      <c r="E56" s="7"/>
      <c r="F56" s="206"/>
      <c r="G56" s="206"/>
      <c r="H56" s="207"/>
      <c r="I56" s="207"/>
      <c r="J56" s="208"/>
      <c r="K56" s="208"/>
      <c r="L56" s="210"/>
      <c r="M56" s="100"/>
      <c r="N56" s="24"/>
      <c r="O56" s="24"/>
      <c r="P56" s="101"/>
      <c r="Q56" s="101"/>
      <c r="R56" s="25"/>
      <c r="S56" s="25"/>
      <c r="T56" s="102"/>
      <c r="U56" s="102"/>
      <c r="V56" s="87">
        <f t="shared" si="0"/>
        <v>0</v>
      </c>
      <c r="W56" s="87"/>
      <c r="X56" s="87"/>
      <c r="Y56" s="103"/>
    </row>
    <row r="57" spans="1:25" ht="18.75">
      <c r="A57" s="326">
        <v>50</v>
      </c>
      <c r="B57" s="5" t="s">
        <v>13</v>
      </c>
      <c r="C57" s="6"/>
      <c r="D57" s="5"/>
      <c r="E57" s="7"/>
      <c r="F57" s="206">
        <v>41</v>
      </c>
      <c r="G57" s="206">
        <v>2012</v>
      </c>
      <c r="H57" s="207">
        <v>1</v>
      </c>
      <c r="I57" s="207">
        <v>54</v>
      </c>
      <c r="J57" s="208"/>
      <c r="K57" s="208"/>
      <c r="L57" s="210"/>
      <c r="M57" s="100"/>
      <c r="N57" s="24"/>
      <c r="O57" s="24"/>
      <c r="P57" s="101"/>
      <c r="Q57" s="101"/>
      <c r="R57" s="25"/>
      <c r="S57" s="25"/>
      <c r="T57" s="102"/>
      <c r="U57" s="102"/>
      <c r="V57" s="87">
        <f t="shared" si="0"/>
        <v>2066</v>
      </c>
      <c r="W57" s="87"/>
      <c r="X57" s="87"/>
      <c r="Y57" s="103"/>
    </row>
    <row r="58" spans="1:25" ht="18.75">
      <c r="A58" s="326">
        <v>51</v>
      </c>
      <c r="B58" s="5" t="s">
        <v>14</v>
      </c>
      <c r="C58" s="6"/>
      <c r="D58" s="5"/>
      <c r="E58" s="7"/>
      <c r="F58" s="206">
        <v>32</v>
      </c>
      <c r="G58" s="206">
        <v>1063</v>
      </c>
      <c r="H58" s="207">
        <v>4</v>
      </c>
      <c r="I58" s="207">
        <v>221</v>
      </c>
      <c r="J58" s="208"/>
      <c r="K58" s="208"/>
      <c r="L58" s="210"/>
      <c r="M58" s="100"/>
      <c r="N58" s="24"/>
      <c r="O58" s="24"/>
      <c r="P58" s="101"/>
      <c r="Q58" s="101"/>
      <c r="R58" s="25"/>
      <c r="S58" s="25"/>
      <c r="T58" s="102"/>
      <c r="U58" s="102"/>
      <c r="V58" s="87">
        <f t="shared" si="0"/>
        <v>1284</v>
      </c>
      <c r="W58" s="87"/>
      <c r="X58" s="87"/>
      <c r="Y58" s="103"/>
    </row>
    <row r="59" spans="1:25" ht="18.75">
      <c r="A59" s="326">
        <v>52</v>
      </c>
      <c r="B59" s="5" t="s">
        <v>44</v>
      </c>
      <c r="C59" s="6"/>
      <c r="D59" s="5"/>
      <c r="E59" s="7"/>
      <c r="F59" s="206"/>
      <c r="G59" s="206"/>
      <c r="H59" s="207">
        <v>101</v>
      </c>
      <c r="I59" s="207">
        <v>6493</v>
      </c>
      <c r="J59" s="208"/>
      <c r="K59" s="208"/>
      <c r="L59" s="210"/>
      <c r="M59" s="100"/>
      <c r="N59" s="24"/>
      <c r="O59" s="24"/>
      <c r="P59" s="101"/>
      <c r="Q59" s="101"/>
      <c r="R59" s="25"/>
      <c r="S59" s="25"/>
      <c r="T59" s="102"/>
      <c r="U59" s="102"/>
      <c r="V59" s="87">
        <f t="shared" si="0"/>
        <v>6493</v>
      </c>
      <c r="W59" s="87"/>
      <c r="X59" s="87"/>
      <c r="Y59" s="103"/>
    </row>
    <row r="60" spans="1:25" ht="18.75">
      <c r="A60" s="326">
        <v>53</v>
      </c>
      <c r="B60" s="5" t="s">
        <v>15</v>
      </c>
      <c r="C60" s="6"/>
      <c r="D60" s="5"/>
      <c r="E60" s="7"/>
      <c r="F60" s="206">
        <v>19</v>
      </c>
      <c r="G60" s="206">
        <v>633</v>
      </c>
      <c r="H60" s="207"/>
      <c r="I60" s="207"/>
      <c r="J60" s="208"/>
      <c r="K60" s="208"/>
      <c r="L60" s="210">
        <v>2</v>
      </c>
      <c r="M60" s="100">
        <v>32</v>
      </c>
      <c r="N60" s="24"/>
      <c r="O60" s="24"/>
      <c r="P60" s="101"/>
      <c r="Q60" s="101"/>
      <c r="R60" s="25"/>
      <c r="S60" s="25"/>
      <c r="T60" s="102">
        <v>26</v>
      </c>
      <c r="U60" s="102">
        <v>78</v>
      </c>
      <c r="V60" s="87">
        <f t="shared" si="0"/>
        <v>743</v>
      </c>
      <c r="W60" s="87"/>
      <c r="X60" s="87"/>
      <c r="Y60" s="103"/>
    </row>
    <row r="61" spans="1:25" ht="18.75">
      <c r="A61" s="326">
        <v>54</v>
      </c>
      <c r="B61" s="5" t="s">
        <v>48</v>
      </c>
      <c r="C61" s="6"/>
      <c r="D61" s="5"/>
      <c r="E61" s="7"/>
      <c r="F61" s="206">
        <v>1</v>
      </c>
      <c r="G61" s="206">
        <v>37</v>
      </c>
      <c r="H61" s="207"/>
      <c r="I61" s="207"/>
      <c r="J61" s="208"/>
      <c r="K61" s="208"/>
      <c r="L61" s="210"/>
      <c r="M61" s="100"/>
      <c r="N61" s="24"/>
      <c r="O61" s="24"/>
      <c r="P61" s="101"/>
      <c r="Q61" s="101"/>
      <c r="R61" s="25"/>
      <c r="S61" s="25"/>
      <c r="T61" s="102"/>
      <c r="U61" s="102"/>
      <c r="V61" s="87">
        <f t="shared" si="0"/>
        <v>37</v>
      </c>
      <c r="W61" s="87"/>
      <c r="X61" s="87"/>
      <c r="Y61" s="103"/>
    </row>
    <row r="62" spans="1:25" ht="18.75">
      <c r="A62" s="326">
        <v>55</v>
      </c>
      <c r="B62" s="5" t="s">
        <v>42</v>
      </c>
      <c r="C62" s="6"/>
      <c r="D62" s="5"/>
      <c r="E62" s="7"/>
      <c r="F62" s="206">
        <v>2</v>
      </c>
      <c r="G62" s="206">
        <v>84</v>
      </c>
      <c r="H62" s="207"/>
      <c r="I62" s="207"/>
      <c r="J62" s="208"/>
      <c r="K62" s="208"/>
      <c r="L62" s="210"/>
      <c r="M62" s="100"/>
      <c r="N62" s="24"/>
      <c r="O62" s="24"/>
      <c r="P62" s="101"/>
      <c r="Q62" s="101"/>
      <c r="R62" s="25"/>
      <c r="S62" s="25"/>
      <c r="T62" s="102"/>
      <c r="U62" s="102"/>
      <c r="V62" s="87">
        <f t="shared" si="0"/>
        <v>84</v>
      </c>
      <c r="W62" s="87"/>
      <c r="X62" s="87"/>
      <c r="Y62" s="103"/>
    </row>
    <row r="63" spans="1:25" ht="18.75">
      <c r="A63" s="326">
        <v>56</v>
      </c>
      <c r="B63" s="5" t="s">
        <v>23</v>
      </c>
      <c r="C63" s="6"/>
      <c r="D63" s="5"/>
      <c r="E63" s="7"/>
      <c r="F63" s="206"/>
      <c r="G63" s="206"/>
      <c r="H63" s="207">
        <v>86</v>
      </c>
      <c r="I63" s="207">
        <v>3932</v>
      </c>
      <c r="J63" s="208"/>
      <c r="K63" s="208"/>
      <c r="L63" s="210">
        <v>1</v>
      </c>
      <c r="M63" s="100">
        <v>16</v>
      </c>
      <c r="N63" s="24"/>
      <c r="O63" s="24"/>
      <c r="P63" s="101"/>
      <c r="Q63" s="101"/>
      <c r="R63" s="25"/>
      <c r="S63" s="25"/>
      <c r="T63" s="102"/>
      <c r="U63" s="102"/>
      <c r="V63" s="87">
        <f t="shared" si="0"/>
        <v>3948</v>
      </c>
      <c r="W63" s="87"/>
      <c r="X63" s="87"/>
      <c r="Y63" s="103"/>
    </row>
    <row r="64" spans="1:25" ht="18.75">
      <c r="A64" s="326">
        <v>57</v>
      </c>
      <c r="B64" s="5" t="s">
        <v>41</v>
      </c>
      <c r="C64" s="6"/>
      <c r="D64" s="5"/>
      <c r="E64" s="7"/>
      <c r="F64" s="206">
        <v>11</v>
      </c>
      <c r="G64" s="206">
        <v>537</v>
      </c>
      <c r="H64" s="212"/>
      <c r="I64" s="212"/>
      <c r="J64" s="208">
        <v>1</v>
      </c>
      <c r="K64" s="208">
        <v>720</v>
      </c>
      <c r="L64" s="210"/>
      <c r="M64" s="100"/>
      <c r="N64" s="24"/>
      <c r="O64" s="24"/>
      <c r="P64" s="101"/>
      <c r="Q64" s="101"/>
      <c r="R64" s="25"/>
      <c r="S64" s="25"/>
      <c r="T64" s="102"/>
      <c r="U64" s="102"/>
      <c r="V64" s="87">
        <f t="shared" si="0"/>
        <v>1257</v>
      </c>
      <c r="W64" s="87"/>
      <c r="X64" s="87"/>
      <c r="Y64" s="103"/>
    </row>
    <row r="65" spans="1:25" ht="18.75">
      <c r="A65" s="326">
        <v>58</v>
      </c>
      <c r="B65" s="5" t="s">
        <v>45</v>
      </c>
      <c r="C65" s="6"/>
      <c r="D65" s="5"/>
      <c r="E65" s="7"/>
      <c r="F65" s="211">
        <v>8</v>
      </c>
      <c r="G65" s="211">
        <v>337</v>
      </c>
      <c r="H65" s="212"/>
      <c r="I65" s="212"/>
      <c r="J65" s="208"/>
      <c r="K65" s="208"/>
      <c r="L65" s="210"/>
      <c r="M65" s="100"/>
      <c r="N65" s="24"/>
      <c r="O65" s="24"/>
      <c r="P65" s="101"/>
      <c r="Q65" s="101"/>
      <c r="R65" s="25"/>
      <c r="S65" s="25"/>
      <c r="T65" s="102"/>
      <c r="U65" s="102"/>
      <c r="V65" s="87">
        <f t="shared" si="0"/>
        <v>337</v>
      </c>
      <c r="W65" s="338"/>
      <c r="X65" s="89"/>
      <c r="Y65" s="103"/>
    </row>
    <row r="66" spans="1:25" ht="18.75">
      <c r="A66" s="326">
        <v>59</v>
      </c>
      <c r="B66" s="5" t="s">
        <v>43</v>
      </c>
      <c r="C66" s="6"/>
      <c r="D66" s="5"/>
      <c r="E66" s="7"/>
      <c r="F66" s="211">
        <v>7</v>
      </c>
      <c r="G66" s="211">
        <v>416</v>
      </c>
      <c r="H66" s="212"/>
      <c r="I66" s="212"/>
      <c r="J66" s="208"/>
      <c r="K66" s="208"/>
      <c r="L66" s="210">
        <v>1</v>
      </c>
      <c r="M66" s="100">
        <v>16</v>
      </c>
      <c r="N66" s="24"/>
      <c r="O66" s="24"/>
      <c r="P66" s="101"/>
      <c r="Q66" s="101"/>
      <c r="R66" s="25"/>
      <c r="S66" s="25"/>
      <c r="T66" s="102"/>
      <c r="U66" s="102"/>
      <c r="V66" s="87">
        <f t="shared" si="0"/>
        <v>432</v>
      </c>
      <c r="W66" s="87"/>
      <c r="X66" s="87"/>
      <c r="Y66" s="103"/>
    </row>
    <row r="67" spans="1:25" ht="18.75">
      <c r="A67" s="326">
        <v>60</v>
      </c>
      <c r="B67" s="5" t="s">
        <v>49</v>
      </c>
      <c r="C67" s="6"/>
      <c r="D67" s="5"/>
      <c r="E67" s="7"/>
      <c r="F67" s="206"/>
      <c r="G67" s="206"/>
      <c r="H67" s="207"/>
      <c r="I67" s="207"/>
      <c r="J67" s="208"/>
      <c r="K67" s="208"/>
      <c r="L67" s="210"/>
      <c r="M67" s="100"/>
      <c r="N67" s="24"/>
      <c r="O67" s="24"/>
      <c r="P67" s="101"/>
      <c r="Q67" s="101"/>
      <c r="R67" s="25"/>
      <c r="S67" s="25"/>
      <c r="T67" s="102"/>
      <c r="U67" s="102"/>
      <c r="V67" s="87">
        <f t="shared" si="0"/>
        <v>0</v>
      </c>
      <c r="W67" s="87"/>
      <c r="X67" s="87"/>
      <c r="Y67" s="103"/>
    </row>
    <row r="68" spans="1:25" ht="18.75">
      <c r="A68" s="326">
        <v>61</v>
      </c>
      <c r="B68" s="5" t="s">
        <v>46</v>
      </c>
      <c r="C68" s="6"/>
      <c r="D68" s="5"/>
      <c r="E68" s="7"/>
      <c r="F68" s="211"/>
      <c r="G68" s="211"/>
      <c r="H68" s="212">
        <v>30</v>
      </c>
      <c r="I68" s="212">
        <v>1669</v>
      </c>
      <c r="J68" s="208"/>
      <c r="K68" s="208"/>
      <c r="L68" s="210"/>
      <c r="M68" s="100"/>
      <c r="N68" s="24"/>
      <c r="O68" s="24"/>
      <c r="P68" s="101"/>
      <c r="Q68" s="101"/>
      <c r="R68" s="25"/>
      <c r="S68" s="25"/>
      <c r="T68" s="102"/>
      <c r="U68" s="102"/>
      <c r="V68" s="87">
        <f t="shared" si="0"/>
        <v>1669</v>
      </c>
      <c r="W68" s="87"/>
      <c r="X68" s="87"/>
      <c r="Y68" s="103"/>
    </row>
    <row r="69" spans="1:25" ht="18.75">
      <c r="A69" s="326">
        <v>62</v>
      </c>
      <c r="B69" s="5" t="s">
        <v>54</v>
      </c>
      <c r="C69" s="6"/>
      <c r="D69" s="5"/>
      <c r="E69" s="7"/>
      <c r="F69" s="206"/>
      <c r="G69" s="206"/>
      <c r="H69" s="207"/>
      <c r="I69" s="207"/>
      <c r="J69" s="208"/>
      <c r="K69" s="208"/>
      <c r="L69" s="210"/>
      <c r="M69" s="100"/>
      <c r="N69" s="24"/>
      <c r="O69" s="24"/>
      <c r="P69" s="101"/>
      <c r="Q69" s="101"/>
      <c r="R69" s="25"/>
      <c r="S69" s="25"/>
      <c r="T69" s="102"/>
      <c r="U69" s="102"/>
      <c r="V69" s="87">
        <f t="shared" si="0"/>
        <v>0</v>
      </c>
      <c r="W69" s="87"/>
      <c r="X69" s="87"/>
      <c r="Y69" s="103"/>
    </row>
    <row r="70" spans="1:25" ht="18.75">
      <c r="A70" s="326">
        <v>63</v>
      </c>
      <c r="B70" s="5" t="s">
        <v>57</v>
      </c>
      <c r="C70" s="6"/>
      <c r="D70" s="5"/>
      <c r="E70" s="7"/>
      <c r="F70" s="206"/>
      <c r="G70" s="206"/>
      <c r="H70" s="207"/>
      <c r="I70" s="207"/>
      <c r="J70" s="208"/>
      <c r="K70" s="208"/>
      <c r="L70" s="210"/>
      <c r="M70" s="100"/>
      <c r="N70" s="24"/>
      <c r="O70" s="24"/>
      <c r="P70" s="101"/>
      <c r="Q70" s="101"/>
      <c r="R70" s="25"/>
      <c r="S70" s="25"/>
      <c r="T70" s="102"/>
      <c r="U70" s="102"/>
      <c r="V70" s="87">
        <f aca="true" t="shared" si="1" ref="V70:V97">G70+I70+K70+M70+O70+Q70+S70+U70</f>
        <v>0</v>
      </c>
      <c r="W70" s="87"/>
      <c r="X70" s="87"/>
      <c r="Y70" s="103"/>
    </row>
    <row r="71" spans="1:25" ht="18.75">
      <c r="A71" s="326">
        <v>64</v>
      </c>
      <c r="B71" s="5" t="s">
        <v>40</v>
      </c>
      <c r="C71" s="6"/>
      <c r="D71" s="5"/>
      <c r="E71" s="7"/>
      <c r="F71" s="211">
        <v>2</v>
      </c>
      <c r="G71" s="211">
        <v>69</v>
      </c>
      <c r="H71" s="212"/>
      <c r="I71" s="212"/>
      <c r="J71" s="208"/>
      <c r="K71" s="208"/>
      <c r="L71" s="210"/>
      <c r="M71" s="100"/>
      <c r="N71" s="24"/>
      <c r="O71" s="24"/>
      <c r="P71" s="101"/>
      <c r="Q71" s="101"/>
      <c r="R71" s="25"/>
      <c r="S71" s="25"/>
      <c r="T71" s="102"/>
      <c r="U71" s="102"/>
      <c r="V71" s="87">
        <f t="shared" si="1"/>
        <v>69</v>
      </c>
      <c r="W71" s="87"/>
      <c r="X71" s="87"/>
      <c r="Y71" s="103"/>
    </row>
    <row r="72" spans="1:25" ht="18.75">
      <c r="A72" s="326">
        <v>65</v>
      </c>
      <c r="B72" s="5" t="s">
        <v>24</v>
      </c>
      <c r="C72" s="6"/>
      <c r="D72" s="5"/>
      <c r="E72" s="7"/>
      <c r="F72" s="211">
        <v>4</v>
      </c>
      <c r="G72" s="211">
        <v>138</v>
      </c>
      <c r="H72" s="212"/>
      <c r="I72" s="212"/>
      <c r="J72" s="208"/>
      <c r="K72" s="208"/>
      <c r="L72" s="210">
        <v>1</v>
      </c>
      <c r="M72" s="100">
        <v>16</v>
      </c>
      <c r="N72" s="24"/>
      <c r="O72" s="24"/>
      <c r="P72" s="101"/>
      <c r="Q72" s="101"/>
      <c r="R72" s="25"/>
      <c r="S72" s="25"/>
      <c r="T72" s="102"/>
      <c r="U72" s="102"/>
      <c r="V72" s="87">
        <f t="shared" si="1"/>
        <v>154</v>
      </c>
      <c r="W72" s="87"/>
      <c r="X72" s="87"/>
      <c r="Y72" s="103"/>
    </row>
    <row r="73" spans="1:25" ht="18.75">
      <c r="A73" s="326">
        <v>66</v>
      </c>
      <c r="B73" s="5" t="s">
        <v>50</v>
      </c>
      <c r="C73" s="6"/>
      <c r="D73" s="5"/>
      <c r="E73" s="7"/>
      <c r="F73" s="211">
        <v>18</v>
      </c>
      <c r="G73" s="211">
        <v>686</v>
      </c>
      <c r="H73" s="212"/>
      <c r="I73" s="212"/>
      <c r="J73" s="208"/>
      <c r="K73" s="208"/>
      <c r="L73" s="210"/>
      <c r="M73" s="100"/>
      <c r="N73" s="24"/>
      <c r="O73" s="24"/>
      <c r="P73" s="101"/>
      <c r="Q73" s="101"/>
      <c r="R73" s="25"/>
      <c r="S73" s="25"/>
      <c r="T73" s="102"/>
      <c r="U73" s="102"/>
      <c r="V73" s="87">
        <f t="shared" si="1"/>
        <v>686</v>
      </c>
      <c r="W73" s="87"/>
      <c r="X73" s="87"/>
      <c r="Y73" s="103"/>
    </row>
    <row r="74" spans="1:25" ht="18.75">
      <c r="A74" s="326">
        <v>67</v>
      </c>
      <c r="B74" s="5" t="s">
        <v>56</v>
      </c>
      <c r="C74" s="6"/>
      <c r="D74" s="5"/>
      <c r="E74" s="7"/>
      <c r="F74" s="211"/>
      <c r="G74" s="211"/>
      <c r="H74" s="212"/>
      <c r="I74" s="212"/>
      <c r="J74" s="208"/>
      <c r="K74" s="208"/>
      <c r="L74" s="210"/>
      <c r="M74" s="100"/>
      <c r="N74" s="24"/>
      <c r="O74" s="24"/>
      <c r="P74" s="101"/>
      <c r="Q74" s="101"/>
      <c r="R74" s="25"/>
      <c r="S74" s="25"/>
      <c r="T74" s="102"/>
      <c r="U74" s="102"/>
      <c r="V74" s="87">
        <f t="shared" si="1"/>
        <v>0</v>
      </c>
      <c r="W74" s="87"/>
      <c r="X74" s="87"/>
      <c r="Y74" s="103"/>
    </row>
    <row r="75" spans="1:25" ht="18.75">
      <c r="A75" s="326">
        <v>68</v>
      </c>
      <c r="B75" s="5" t="s">
        <v>73</v>
      </c>
      <c r="C75" s="6"/>
      <c r="D75" s="5"/>
      <c r="E75" s="7"/>
      <c r="F75" s="211">
        <v>19</v>
      </c>
      <c r="G75" s="211">
        <v>733</v>
      </c>
      <c r="H75" s="212"/>
      <c r="I75" s="212"/>
      <c r="J75" s="208"/>
      <c r="K75" s="208"/>
      <c r="L75" s="213">
        <v>17</v>
      </c>
      <c r="M75" s="100">
        <v>306</v>
      </c>
      <c r="N75" s="24"/>
      <c r="O75" s="24"/>
      <c r="P75" s="101"/>
      <c r="Q75" s="101"/>
      <c r="R75" s="25"/>
      <c r="S75" s="25"/>
      <c r="T75" s="102"/>
      <c r="U75" s="102"/>
      <c r="V75" s="87">
        <f t="shared" si="1"/>
        <v>1039</v>
      </c>
      <c r="W75" s="87"/>
      <c r="X75" s="87"/>
      <c r="Y75" s="103"/>
    </row>
    <row r="76" spans="1:25" ht="18.75">
      <c r="A76" s="326">
        <v>69</v>
      </c>
      <c r="B76" s="5" t="s">
        <v>84</v>
      </c>
      <c r="C76" s="6"/>
      <c r="D76" s="5"/>
      <c r="E76" s="7"/>
      <c r="F76" s="206">
        <v>1</v>
      </c>
      <c r="G76" s="211">
        <v>37</v>
      </c>
      <c r="H76" s="212"/>
      <c r="I76" s="212"/>
      <c r="J76" s="208"/>
      <c r="K76" s="208"/>
      <c r="L76" s="210"/>
      <c r="M76" s="100"/>
      <c r="N76" s="24"/>
      <c r="O76" s="24"/>
      <c r="P76" s="101"/>
      <c r="Q76" s="101"/>
      <c r="R76" s="25"/>
      <c r="S76" s="25"/>
      <c r="T76" s="102"/>
      <c r="U76" s="102"/>
      <c r="V76" s="87">
        <v>0</v>
      </c>
      <c r="W76" s="87"/>
      <c r="X76" s="87">
        <v>37</v>
      </c>
      <c r="Y76" s="103"/>
    </row>
    <row r="77" spans="1:25" ht="18.75">
      <c r="A77" s="326">
        <v>70</v>
      </c>
      <c r="B77" s="5" t="s">
        <v>85</v>
      </c>
      <c r="C77" s="6"/>
      <c r="D77" s="5"/>
      <c r="E77" s="7"/>
      <c r="F77" s="206"/>
      <c r="G77" s="206"/>
      <c r="H77" s="207"/>
      <c r="I77" s="207"/>
      <c r="J77" s="208"/>
      <c r="K77" s="208"/>
      <c r="L77" s="210"/>
      <c r="M77" s="100"/>
      <c r="N77" s="24"/>
      <c r="O77" s="24"/>
      <c r="P77" s="101"/>
      <c r="Q77" s="101"/>
      <c r="R77" s="25"/>
      <c r="S77" s="25"/>
      <c r="T77" s="102"/>
      <c r="U77" s="102"/>
      <c r="V77" s="87">
        <f t="shared" si="1"/>
        <v>0</v>
      </c>
      <c r="W77" s="87"/>
      <c r="X77" s="87">
        <f aca="true" t="shared" si="2" ref="X77:X82">G77+I77+K77+M77+O77+Q77+S77+U77</f>
        <v>0</v>
      </c>
      <c r="Y77" s="103"/>
    </row>
    <row r="78" spans="1:25" ht="18.75">
      <c r="A78" s="326">
        <v>71</v>
      </c>
      <c r="B78" s="5" t="s">
        <v>90</v>
      </c>
      <c r="C78" s="6"/>
      <c r="D78" s="5"/>
      <c r="E78" s="7"/>
      <c r="F78" s="206"/>
      <c r="G78" s="206"/>
      <c r="H78" s="207"/>
      <c r="I78" s="207"/>
      <c r="J78" s="208"/>
      <c r="K78" s="208"/>
      <c r="L78" s="210"/>
      <c r="M78" s="100"/>
      <c r="N78" s="24"/>
      <c r="O78" s="24"/>
      <c r="P78" s="101"/>
      <c r="Q78" s="101"/>
      <c r="R78" s="25"/>
      <c r="S78" s="25"/>
      <c r="T78" s="102"/>
      <c r="U78" s="102"/>
      <c r="V78" s="87">
        <f t="shared" si="1"/>
        <v>0</v>
      </c>
      <c r="W78" s="87"/>
      <c r="X78" s="87">
        <f t="shared" si="2"/>
        <v>0</v>
      </c>
      <c r="Y78" s="103"/>
    </row>
    <row r="79" spans="1:25" ht="18.75">
      <c r="A79" s="326">
        <v>72</v>
      </c>
      <c r="B79" s="5" t="s">
        <v>74</v>
      </c>
      <c r="C79" s="6"/>
      <c r="D79" s="5"/>
      <c r="E79" s="7"/>
      <c r="F79" s="206"/>
      <c r="G79" s="206"/>
      <c r="H79" s="207"/>
      <c r="I79" s="207"/>
      <c r="J79" s="208"/>
      <c r="K79" s="208"/>
      <c r="L79" s="210"/>
      <c r="M79" s="100"/>
      <c r="N79" s="24"/>
      <c r="O79" s="24"/>
      <c r="P79" s="101"/>
      <c r="Q79" s="101"/>
      <c r="R79" s="25"/>
      <c r="S79" s="25"/>
      <c r="T79" s="102"/>
      <c r="U79" s="102"/>
      <c r="V79" s="87">
        <v>0</v>
      </c>
      <c r="W79" s="87"/>
      <c r="X79" s="87">
        <f t="shared" si="2"/>
        <v>0</v>
      </c>
      <c r="Y79" s="103"/>
    </row>
    <row r="80" spans="1:25" ht="18.75">
      <c r="A80" s="326">
        <v>73</v>
      </c>
      <c r="B80" s="5" t="s">
        <v>88</v>
      </c>
      <c r="C80" s="6"/>
      <c r="D80" s="5"/>
      <c r="E80" s="7"/>
      <c r="F80" s="206"/>
      <c r="G80" s="206"/>
      <c r="H80" s="207"/>
      <c r="I80" s="207"/>
      <c r="J80" s="208"/>
      <c r="K80" s="208"/>
      <c r="L80" s="210"/>
      <c r="M80" s="100"/>
      <c r="N80" s="24"/>
      <c r="O80" s="24"/>
      <c r="P80" s="101"/>
      <c r="Q80" s="101"/>
      <c r="R80" s="25"/>
      <c r="S80" s="25"/>
      <c r="T80" s="102"/>
      <c r="U80" s="102"/>
      <c r="V80" s="87">
        <f t="shared" si="1"/>
        <v>0</v>
      </c>
      <c r="W80" s="87"/>
      <c r="X80" s="87">
        <f t="shared" si="2"/>
        <v>0</v>
      </c>
      <c r="Y80" s="103"/>
    </row>
    <row r="81" spans="1:25" ht="18.75">
      <c r="A81" s="326">
        <v>74</v>
      </c>
      <c r="B81" s="5" t="s">
        <v>82</v>
      </c>
      <c r="C81" s="6"/>
      <c r="D81" s="5"/>
      <c r="E81" s="7"/>
      <c r="F81" s="206"/>
      <c r="G81" s="206"/>
      <c r="H81" s="207"/>
      <c r="I81" s="207"/>
      <c r="J81" s="208"/>
      <c r="K81" s="208"/>
      <c r="L81" s="210"/>
      <c r="M81" s="100"/>
      <c r="N81" s="24"/>
      <c r="O81" s="24"/>
      <c r="P81" s="101"/>
      <c r="Q81" s="101"/>
      <c r="R81" s="25"/>
      <c r="S81" s="25"/>
      <c r="T81" s="102"/>
      <c r="U81" s="102"/>
      <c r="V81" s="87">
        <f t="shared" si="1"/>
        <v>0</v>
      </c>
      <c r="W81" s="87"/>
      <c r="X81" s="87">
        <f t="shared" si="2"/>
        <v>0</v>
      </c>
      <c r="Y81" s="103"/>
    </row>
    <row r="82" spans="1:25" ht="18.75">
      <c r="A82" s="326">
        <v>75</v>
      </c>
      <c r="B82" s="5" t="s">
        <v>75</v>
      </c>
      <c r="C82" s="6"/>
      <c r="D82" s="5"/>
      <c r="E82" s="7"/>
      <c r="F82" s="206"/>
      <c r="G82" s="211"/>
      <c r="H82" s="212"/>
      <c r="I82" s="212"/>
      <c r="J82" s="208"/>
      <c r="K82" s="208"/>
      <c r="L82" s="210"/>
      <c r="M82" s="100"/>
      <c r="N82" s="24"/>
      <c r="O82" s="24"/>
      <c r="P82" s="101"/>
      <c r="Q82" s="101"/>
      <c r="R82" s="25"/>
      <c r="S82" s="25"/>
      <c r="T82" s="102"/>
      <c r="U82" s="102"/>
      <c r="V82" s="87">
        <f t="shared" si="1"/>
        <v>0</v>
      </c>
      <c r="W82" s="87"/>
      <c r="X82" s="87">
        <f t="shared" si="2"/>
        <v>0</v>
      </c>
      <c r="Y82" s="103"/>
    </row>
    <row r="83" spans="1:25" ht="18.75">
      <c r="A83" s="326">
        <v>76</v>
      </c>
      <c r="B83" s="5" t="s">
        <v>86</v>
      </c>
      <c r="C83" s="6"/>
      <c r="D83" s="5"/>
      <c r="E83" s="7"/>
      <c r="F83" s="206"/>
      <c r="G83" s="206"/>
      <c r="H83" s="207"/>
      <c r="I83" s="212"/>
      <c r="J83" s="208"/>
      <c r="K83" s="208"/>
      <c r="L83" s="210"/>
      <c r="M83" s="100"/>
      <c r="N83" s="24"/>
      <c r="O83" s="24"/>
      <c r="P83" s="101"/>
      <c r="Q83" s="101"/>
      <c r="R83" s="25"/>
      <c r="S83" s="25"/>
      <c r="T83" s="102"/>
      <c r="U83" s="102"/>
      <c r="V83" s="87">
        <v>0</v>
      </c>
      <c r="W83" s="87" t="s">
        <v>26</v>
      </c>
      <c r="X83" s="87">
        <f>G83+I83+K83+M83+O83+Q83+S83+U83</f>
        <v>0</v>
      </c>
      <c r="Y83" s="103"/>
    </row>
    <row r="84" spans="1:25" ht="18.75">
      <c r="A84" s="326">
        <v>77</v>
      </c>
      <c r="B84" s="5" t="s">
        <v>76</v>
      </c>
      <c r="C84" s="6"/>
      <c r="D84" s="5"/>
      <c r="E84" s="7"/>
      <c r="F84" s="206"/>
      <c r="G84" s="206"/>
      <c r="H84" s="207"/>
      <c r="I84" s="207"/>
      <c r="J84" s="208"/>
      <c r="K84" s="208"/>
      <c r="L84" s="210"/>
      <c r="M84" s="100"/>
      <c r="N84" s="24"/>
      <c r="O84" s="24"/>
      <c r="P84" s="101"/>
      <c r="Q84" s="101"/>
      <c r="R84" s="25"/>
      <c r="S84" s="25"/>
      <c r="T84" s="102"/>
      <c r="U84" s="102"/>
      <c r="V84" s="87">
        <v>0</v>
      </c>
      <c r="W84" s="87" t="s">
        <v>26</v>
      </c>
      <c r="X84" s="87">
        <f>SUM(F84:W84)</f>
        <v>0</v>
      </c>
      <c r="Y84" s="103"/>
    </row>
    <row r="85" spans="1:25" ht="18.75">
      <c r="A85" s="326">
        <v>78</v>
      </c>
      <c r="B85" s="5" t="s">
        <v>77</v>
      </c>
      <c r="C85" s="6"/>
      <c r="D85" s="5"/>
      <c r="E85" s="7"/>
      <c r="F85" s="206"/>
      <c r="G85" s="206"/>
      <c r="H85" s="207"/>
      <c r="I85" s="207"/>
      <c r="J85" s="208"/>
      <c r="K85" s="208"/>
      <c r="L85" s="210"/>
      <c r="M85" s="100"/>
      <c r="N85" s="24"/>
      <c r="O85" s="24"/>
      <c r="P85" s="101"/>
      <c r="Q85" s="101"/>
      <c r="R85" s="25"/>
      <c r="S85" s="25"/>
      <c r="T85" s="102"/>
      <c r="U85" s="102"/>
      <c r="V85" s="87">
        <f t="shared" si="1"/>
        <v>0</v>
      </c>
      <c r="W85" s="87" t="s">
        <v>26</v>
      </c>
      <c r="X85" s="87">
        <f>SUM(H85:W85)</f>
        <v>0</v>
      </c>
      <c r="Y85" s="103"/>
    </row>
    <row r="86" spans="1:25" ht="18.75">
      <c r="A86" s="326"/>
      <c r="B86" s="5" t="s">
        <v>78</v>
      </c>
      <c r="C86" s="6"/>
      <c r="D86" s="5"/>
      <c r="E86" s="7"/>
      <c r="F86" s="206"/>
      <c r="G86" s="206"/>
      <c r="H86" s="207"/>
      <c r="I86" s="212"/>
      <c r="J86" s="208"/>
      <c r="K86" s="208"/>
      <c r="L86" s="210"/>
      <c r="M86" s="100"/>
      <c r="N86" s="24"/>
      <c r="O86" s="24"/>
      <c r="P86" s="101"/>
      <c r="Q86" s="101"/>
      <c r="R86" s="25"/>
      <c r="S86" s="25"/>
      <c r="T86" s="102"/>
      <c r="U86" s="102"/>
      <c r="V86" s="87">
        <f t="shared" si="1"/>
        <v>0</v>
      </c>
      <c r="W86" s="87" t="s">
        <v>26</v>
      </c>
      <c r="X86" s="87"/>
      <c r="Y86" s="103"/>
    </row>
    <row r="87" spans="1:25" ht="18.75">
      <c r="A87" s="326">
        <v>79</v>
      </c>
      <c r="B87" s="5" t="s">
        <v>38</v>
      </c>
      <c r="C87" s="6"/>
      <c r="D87" s="5"/>
      <c r="E87" s="7"/>
      <c r="F87" s="206">
        <v>8</v>
      </c>
      <c r="G87" s="206">
        <v>317</v>
      </c>
      <c r="H87" s="212"/>
      <c r="I87" s="207"/>
      <c r="J87" s="208"/>
      <c r="K87" s="208"/>
      <c r="L87" s="210"/>
      <c r="M87" s="100"/>
      <c r="N87" s="24"/>
      <c r="O87" s="24"/>
      <c r="P87" s="101"/>
      <c r="Q87" s="101"/>
      <c r="R87" s="25"/>
      <c r="S87" s="25"/>
      <c r="T87" s="102"/>
      <c r="U87" s="102"/>
      <c r="V87" s="87">
        <f t="shared" si="1"/>
        <v>317</v>
      </c>
      <c r="W87" s="87"/>
      <c r="X87" s="87"/>
      <c r="Y87" s="103"/>
    </row>
    <row r="88" spans="1:25" ht="18.75">
      <c r="A88" s="326">
        <v>80</v>
      </c>
      <c r="B88" s="5" t="s">
        <v>36</v>
      </c>
      <c r="C88" s="6"/>
      <c r="D88" s="5"/>
      <c r="E88" s="7"/>
      <c r="F88" s="206">
        <v>1</v>
      </c>
      <c r="G88" s="211">
        <v>49</v>
      </c>
      <c r="H88" s="212"/>
      <c r="I88" s="207"/>
      <c r="J88" s="208"/>
      <c r="K88" s="208"/>
      <c r="L88" s="210"/>
      <c r="M88" s="100"/>
      <c r="N88" s="24"/>
      <c r="O88" s="24"/>
      <c r="P88" s="101"/>
      <c r="Q88" s="101"/>
      <c r="R88" s="25"/>
      <c r="S88" s="25"/>
      <c r="T88" s="102"/>
      <c r="U88" s="102"/>
      <c r="V88" s="87">
        <f t="shared" si="1"/>
        <v>49</v>
      </c>
      <c r="W88" s="87"/>
      <c r="X88" s="87"/>
      <c r="Y88" s="103"/>
    </row>
    <row r="89" spans="1:25" ht="18.75">
      <c r="A89" s="326">
        <v>81</v>
      </c>
      <c r="B89" s="5" t="s">
        <v>83</v>
      </c>
      <c r="C89" s="6"/>
      <c r="D89" s="5"/>
      <c r="E89" s="7"/>
      <c r="F89" s="206"/>
      <c r="G89" s="206"/>
      <c r="H89" s="207"/>
      <c r="I89" s="207"/>
      <c r="J89" s="208"/>
      <c r="K89" s="208"/>
      <c r="L89" s="210"/>
      <c r="M89" s="100"/>
      <c r="N89" s="24"/>
      <c r="O89" s="24"/>
      <c r="P89" s="101"/>
      <c r="Q89" s="101"/>
      <c r="R89" s="25"/>
      <c r="S89" s="25"/>
      <c r="T89" s="102"/>
      <c r="U89" s="102"/>
      <c r="V89" s="87">
        <f t="shared" si="1"/>
        <v>0</v>
      </c>
      <c r="W89" s="87"/>
      <c r="X89" s="87"/>
      <c r="Y89" s="103"/>
    </row>
    <row r="90" spans="1:25" ht="18.75">
      <c r="A90" s="88">
        <v>82</v>
      </c>
      <c r="B90" s="14" t="s">
        <v>87</v>
      </c>
      <c r="C90" s="15"/>
      <c r="D90" s="14"/>
      <c r="E90" s="16"/>
      <c r="F90" s="206"/>
      <c r="G90" s="206"/>
      <c r="H90" s="207"/>
      <c r="I90" s="207"/>
      <c r="J90" s="208"/>
      <c r="K90" s="208"/>
      <c r="L90" s="210"/>
      <c r="M90" s="100"/>
      <c r="N90" s="24"/>
      <c r="O90" s="24"/>
      <c r="P90" s="101"/>
      <c r="Q90" s="101"/>
      <c r="R90" s="25"/>
      <c r="S90" s="25"/>
      <c r="T90" s="102"/>
      <c r="U90" s="180"/>
      <c r="V90" s="87">
        <f t="shared" si="1"/>
        <v>0</v>
      </c>
      <c r="W90" s="87"/>
      <c r="X90" s="87"/>
      <c r="Y90" s="103"/>
    </row>
    <row r="91" spans="1:38" s="18" customFormat="1" ht="18.75">
      <c r="A91" s="88">
        <v>83</v>
      </c>
      <c r="B91" s="14" t="s">
        <v>58</v>
      </c>
      <c r="C91" s="15"/>
      <c r="D91" s="14"/>
      <c r="E91" s="16"/>
      <c r="F91" s="206">
        <v>13</v>
      </c>
      <c r="G91" s="206">
        <v>417</v>
      </c>
      <c r="H91" s="207"/>
      <c r="I91" s="207"/>
      <c r="J91" s="208"/>
      <c r="K91" s="208"/>
      <c r="L91" s="210">
        <v>2</v>
      </c>
      <c r="M91" s="100">
        <v>34</v>
      </c>
      <c r="N91" s="24"/>
      <c r="O91" s="181"/>
      <c r="P91" s="182"/>
      <c r="Q91" s="182"/>
      <c r="R91" s="183"/>
      <c r="S91" s="183"/>
      <c r="T91" s="180"/>
      <c r="U91" s="180"/>
      <c r="V91" s="87">
        <f t="shared" si="1"/>
        <v>451</v>
      </c>
      <c r="W91" s="87"/>
      <c r="X91" s="87"/>
      <c r="Y91" s="104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ht="18.75">
      <c r="A92" s="326">
        <v>84</v>
      </c>
      <c r="B92" s="5" t="s">
        <v>89</v>
      </c>
      <c r="C92" s="6"/>
      <c r="D92" s="5"/>
      <c r="E92" s="7"/>
      <c r="F92" s="206">
        <v>5</v>
      </c>
      <c r="G92" s="206">
        <v>200</v>
      </c>
      <c r="H92" s="207"/>
      <c r="I92" s="207"/>
      <c r="J92" s="208"/>
      <c r="K92" s="208"/>
      <c r="L92" s="210"/>
      <c r="M92" s="100"/>
      <c r="N92" s="24"/>
      <c r="O92" s="181"/>
      <c r="P92" s="182"/>
      <c r="Q92" s="182"/>
      <c r="R92" s="183"/>
      <c r="S92" s="183"/>
      <c r="T92" s="180"/>
      <c r="U92" s="102"/>
      <c r="V92" s="87">
        <f t="shared" si="1"/>
        <v>200</v>
      </c>
      <c r="W92" s="87"/>
      <c r="X92" s="87"/>
      <c r="Y92" s="104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25" ht="18.75">
      <c r="A93" s="326">
        <v>85</v>
      </c>
      <c r="B93" s="5" t="s">
        <v>29</v>
      </c>
      <c r="C93" s="214"/>
      <c r="D93" s="6"/>
      <c r="E93" s="7"/>
      <c r="F93" s="206"/>
      <c r="G93" s="206"/>
      <c r="H93" s="207"/>
      <c r="I93" s="207"/>
      <c r="J93" s="208"/>
      <c r="K93" s="208"/>
      <c r="L93" s="210"/>
      <c r="M93" s="100"/>
      <c r="N93" s="24"/>
      <c r="O93" s="24"/>
      <c r="P93" s="101"/>
      <c r="Q93" s="101"/>
      <c r="R93" s="25"/>
      <c r="S93" s="25"/>
      <c r="T93" s="102"/>
      <c r="U93" s="102"/>
      <c r="V93" s="87">
        <f t="shared" si="1"/>
        <v>0</v>
      </c>
      <c r="W93" s="87"/>
      <c r="X93" s="87"/>
      <c r="Y93" s="103"/>
    </row>
    <row r="94" spans="1:25" ht="18.75">
      <c r="A94" s="326">
        <v>86</v>
      </c>
      <c r="B94" s="5" t="s">
        <v>81</v>
      </c>
      <c r="C94" s="6"/>
      <c r="D94" s="5"/>
      <c r="E94" s="7"/>
      <c r="F94" s="206">
        <v>11</v>
      </c>
      <c r="G94" s="206">
        <v>386</v>
      </c>
      <c r="H94" s="207"/>
      <c r="I94" s="212"/>
      <c r="J94" s="208"/>
      <c r="K94" s="208"/>
      <c r="L94" s="210"/>
      <c r="M94" s="100"/>
      <c r="N94" s="24"/>
      <c r="O94" s="24"/>
      <c r="P94" s="101"/>
      <c r="Q94" s="101"/>
      <c r="R94" s="25"/>
      <c r="S94" s="25"/>
      <c r="T94" s="102"/>
      <c r="U94" s="102"/>
      <c r="V94" s="87">
        <f t="shared" si="1"/>
        <v>386</v>
      </c>
      <c r="W94" s="87"/>
      <c r="X94" s="87"/>
      <c r="Y94" s="103"/>
    </row>
    <row r="95" spans="1:25" ht="18.75">
      <c r="A95" s="326"/>
      <c r="B95" s="5" t="s">
        <v>110</v>
      </c>
      <c r="C95" s="6"/>
      <c r="D95" s="5"/>
      <c r="E95" s="7"/>
      <c r="F95" s="206"/>
      <c r="G95" s="206"/>
      <c r="H95" s="207"/>
      <c r="I95" s="207"/>
      <c r="J95" s="208"/>
      <c r="K95" s="208"/>
      <c r="L95" s="210"/>
      <c r="M95" s="100"/>
      <c r="N95" s="24"/>
      <c r="O95" s="24"/>
      <c r="P95" s="101"/>
      <c r="Q95" s="101"/>
      <c r="R95" s="25"/>
      <c r="S95" s="25"/>
      <c r="T95" s="102"/>
      <c r="U95" s="102"/>
      <c r="V95" s="87">
        <f t="shared" si="1"/>
        <v>0</v>
      </c>
      <c r="W95" s="87"/>
      <c r="X95" s="87"/>
      <c r="Y95" s="103"/>
    </row>
    <row r="96" spans="1:25" ht="18.75">
      <c r="A96" s="326"/>
      <c r="B96" s="5" t="s">
        <v>109</v>
      </c>
      <c r="C96" s="6"/>
      <c r="D96" s="5"/>
      <c r="E96" s="7"/>
      <c r="F96" s="206"/>
      <c r="G96" s="206"/>
      <c r="H96" s="207"/>
      <c r="I96" s="207"/>
      <c r="J96" s="208"/>
      <c r="K96" s="208"/>
      <c r="L96" s="100"/>
      <c r="M96" s="100"/>
      <c r="N96" s="24"/>
      <c r="O96" s="24"/>
      <c r="P96" s="101"/>
      <c r="Q96" s="101"/>
      <c r="R96" s="25"/>
      <c r="S96" s="25"/>
      <c r="T96" s="102"/>
      <c r="U96" s="102"/>
      <c r="V96" s="87">
        <f t="shared" si="1"/>
        <v>0</v>
      </c>
      <c r="W96" s="87"/>
      <c r="X96" s="87"/>
      <c r="Y96" s="103"/>
    </row>
    <row r="97" spans="1:25" ht="19.5" thickBot="1">
      <c r="A97" s="326">
        <v>87</v>
      </c>
      <c r="B97" s="5" t="s">
        <v>60</v>
      </c>
      <c r="C97" s="6"/>
      <c r="D97" s="5"/>
      <c r="E97" s="7"/>
      <c r="F97" s="206"/>
      <c r="G97" s="215"/>
      <c r="H97" s="216"/>
      <c r="I97" s="207"/>
      <c r="J97" s="208"/>
      <c r="K97" s="208"/>
      <c r="L97" s="100"/>
      <c r="M97" s="100"/>
      <c r="N97" s="24"/>
      <c r="O97" s="24"/>
      <c r="P97" s="101"/>
      <c r="Q97" s="101"/>
      <c r="R97" s="25"/>
      <c r="S97" s="184"/>
      <c r="T97" s="185"/>
      <c r="U97" s="217"/>
      <c r="V97" s="87">
        <f t="shared" si="1"/>
        <v>0</v>
      </c>
      <c r="W97" s="87"/>
      <c r="X97" s="87"/>
      <c r="Y97" s="103"/>
    </row>
    <row r="98" spans="2:25" ht="20.25" thickBot="1" thickTop="1">
      <c r="B98" s="190"/>
      <c r="C98" s="190"/>
      <c r="D98" s="190"/>
      <c r="E98" s="190"/>
      <c r="F98" s="218">
        <f aca="true" t="shared" si="3" ref="F98:O98">SUM(F6:F97)</f>
        <v>1016</v>
      </c>
      <c r="G98" s="218">
        <f t="shared" si="3"/>
        <v>43107</v>
      </c>
      <c r="H98" s="219">
        <f t="shared" si="3"/>
        <v>222</v>
      </c>
      <c r="I98" s="219">
        <f t="shared" si="3"/>
        <v>12369</v>
      </c>
      <c r="J98" s="220">
        <f t="shared" si="3"/>
        <v>6</v>
      </c>
      <c r="K98" s="221">
        <f t="shared" si="3"/>
        <v>4328</v>
      </c>
      <c r="L98" s="222">
        <f t="shared" si="3"/>
        <v>194</v>
      </c>
      <c r="M98" s="222">
        <f t="shared" si="3"/>
        <v>4429</v>
      </c>
      <c r="N98" s="223">
        <f t="shared" si="3"/>
        <v>0</v>
      </c>
      <c r="O98" s="223">
        <f t="shared" si="3"/>
        <v>0</v>
      </c>
      <c r="P98" s="224"/>
      <c r="Q98" s="224"/>
      <c r="R98" s="225"/>
      <c r="S98" s="225"/>
      <c r="T98" s="217">
        <f>SUM(T6:T97)</f>
        <v>114</v>
      </c>
      <c r="U98" s="217">
        <f>SUM(U6:U97)</f>
        <v>1256</v>
      </c>
      <c r="V98" s="87">
        <f>SUM(V6:V97)</f>
        <v>65452</v>
      </c>
      <c r="W98" s="90"/>
      <c r="X98" s="87">
        <f>SUM(X6:X97)</f>
        <v>37</v>
      </c>
      <c r="Y98" s="103"/>
    </row>
    <row r="99" spans="2:22" ht="19.5" thickTop="1">
      <c r="B99" s="190"/>
      <c r="C99" s="190"/>
      <c r="D99" s="190"/>
      <c r="E99" s="190"/>
      <c r="F99" s="191"/>
      <c r="V99" s="179"/>
    </row>
    <row r="101" ht="18.75">
      <c r="W101" s="179"/>
    </row>
  </sheetData>
  <sheetProtection/>
  <mergeCells count="6">
    <mergeCell ref="A1:T2"/>
    <mergeCell ref="A4:A5"/>
    <mergeCell ref="B4:E5"/>
    <mergeCell ref="F4:U4"/>
    <mergeCell ref="V4:W4"/>
    <mergeCell ref="Y4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R103"/>
  <sheetViews>
    <sheetView tabSelected="1" zoomScale="90" zoomScaleNormal="90" zoomScalePageLayoutView="0" workbookViewId="0" topLeftCell="B73">
      <selection activeCell="X103" sqref="X103"/>
    </sheetView>
  </sheetViews>
  <sheetFormatPr defaultColWidth="7.421875" defaultRowHeight="21.75"/>
  <cols>
    <col min="1" max="4" width="7.421875" style="1" customWidth="1"/>
    <col min="5" max="5" width="12.7109375" style="1" customWidth="1"/>
    <col min="6" max="6" width="7.7109375" style="1" customWidth="1"/>
    <col min="7" max="7" width="6.8515625" style="1" customWidth="1"/>
    <col min="8" max="8" width="10.8515625" style="1" customWidth="1"/>
    <col min="9" max="9" width="7.140625" style="1" customWidth="1"/>
    <col min="10" max="10" width="10.421875" style="1" customWidth="1"/>
    <col min="11" max="11" width="7.421875" style="1" customWidth="1"/>
    <col min="12" max="12" width="8.28125" style="1" customWidth="1"/>
    <col min="13" max="13" width="7.421875" style="1" customWidth="1"/>
    <col min="14" max="14" width="10.421875" style="1" customWidth="1"/>
    <col min="15" max="15" width="8.140625" style="1" customWidth="1"/>
    <col min="16" max="16" width="8.421875" style="1" customWidth="1"/>
    <col min="17" max="17" width="8.7109375" style="1" customWidth="1"/>
    <col min="18" max="18" width="6.7109375" style="1" customWidth="1"/>
    <col min="19" max="19" width="7.421875" style="1" customWidth="1"/>
    <col min="20" max="21" width="7.421875" style="23" customWidth="1"/>
    <col min="22" max="24" width="8.421875" style="1" customWidth="1"/>
    <col min="25" max="16384" width="7.421875" style="1" customWidth="1"/>
  </cols>
  <sheetData>
    <row r="1" spans="1:21" ht="25.5" customHeight="1">
      <c r="A1" s="390" t="s">
        <v>104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189"/>
    </row>
    <row r="2" spans="1:21" ht="23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189"/>
    </row>
    <row r="3" spans="2:6" ht="8.25" customHeight="1">
      <c r="B3" s="190"/>
      <c r="C3" s="190"/>
      <c r="D3" s="190"/>
      <c r="E3" s="190"/>
      <c r="F3" s="191"/>
    </row>
    <row r="4" spans="1:24" ht="25.5" customHeight="1">
      <c r="A4" s="367" t="s">
        <v>105</v>
      </c>
      <c r="B4" s="391" t="s">
        <v>91</v>
      </c>
      <c r="C4" s="391"/>
      <c r="D4" s="391"/>
      <c r="E4" s="392"/>
      <c r="F4" s="387" t="s">
        <v>148</v>
      </c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  <c r="V4" s="337" t="s">
        <v>120</v>
      </c>
      <c r="W4" s="192" t="s">
        <v>119</v>
      </c>
      <c r="X4" s="375" t="s">
        <v>106</v>
      </c>
    </row>
    <row r="5" spans="1:24" ht="23.25" customHeight="1">
      <c r="A5" s="367"/>
      <c r="B5" s="393"/>
      <c r="C5" s="393"/>
      <c r="D5" s="393"/>
      <c r="E5" s="394"/>
      <c r="F5" s="193" t="s">
        <v>129</v>
      </c>
      <c r="G5" s="194" t="s">
        <v>121</v>
      </c>
      <c r="H5" s="195" t="s">
        <v>128</v>
      </c>
      <c r="I5" s="195" t="s">
        <v>121</v>
      </c>
      <c r="J5" s="196" t="s">
        <v>122</v>
      </c>
      <c r="K5" s="197" t="s">
        <v>121</v>
      </c>
      <c r="L5" s="198" t="s">
        <v>123</v>
      </c>
      <c r="M5" s="199" t="s">
        <v>121</v>
      </c>
      <c r="N5" s="200" t="s">
        <v>124</v>
      </c>
      <c r="O5" s="200" t="s">
        <v>121</v>
      </c>
      <c r="P5" s="201" t="s">
        <v>125</v>
      </c>
      <c r="Q5" s="201" t="s">
        <v>121</v>
      </c>
      <c r="R5" s="202" t="s">
        <v>126</v>
      </c>
      <c r="S5" s="202" t="s">
        <v>121</v>
      </c>
      <c r="T5" s="203" t="s">
        <v>127</v>
      </c>
      <c r="U5" s="203" t="s">
        <v>121</v>
      </c>
      <c r="V5" s="204" t="s">
        <v>118</v>
      </c>
      <c r="W5" s="205" t="s">
        <v>118</v>
      </c>
      <c r="X5" s="376"/>
    </row>
    <row r="6" spans="1:24" ht="18.75">
      <c r="A6" s="4">
        <v>1</v>
      </c>
      <c r="B6" s="5" t="s">
        <v>1</v>
      </c>
      <c r="C6" s="6"/>
      <c r="D6" s="5"/>
      <c r="E6" s="7"/>
      <c r="F6" s="206">
        <v>64</v>
      </c>
      <c r="G6" s="206">
        <v>2398</v>
      </c>
      <c r="H6" s="207"/>
      <c r="I6" s="207"/>
      <c r="J6" s="208"/>
      <c r="K6" s="209"/>
      <c r="L6" s="210"/>
      <c r="M6" s="100"/>
      <c r="N6" s="24"/>
      <c r="O6" s="24"/>
      <c r="P6" s="101"/>
      <c r="Q6" s="101"/>
      <c r="R6" s="25"/>
      <c r="S6" s="25"/>
      <c r="T6" s="102"/>
      <c r="U6" s="102"/>
      <c r="V6" s="87">
        <f>G6+I6+K6+M6+O6+Q6+S6+U6</f>
        <v>2398</v>
      </c>
      <c r="W6" s="87"/>
      <c r="X6" s="103"/>
    </row>
    <row r="7" spans="1:24" ht="18.75">
      <c r="A7" s="4">
        <v>2</v>
      </c>
      <c r="B7" s="5" t="s">
        <v>0</v>
      </c>
      <c r="C7" s="6"/>
      <c r="D7" s="5"/>
      <c r="E7" s="7"/>
      <c r="F7" s="206">
        <v>2</v>
      </c>
      <c r="G7" s="206">
        <v>109</v>
      </c>
      <c r="H7" s="207"/>
      <c r="I7" s="207"/>
      <c r="J7" s="208"/>
      <c r="K7" s="209"/>
      <c r="L7" s="210"/>
      <c r="M7" s="100"/>
      <c r="N7" s="24"/>
      <c r="O7" s="24"/>
      <c r="P7" s="101"/>
      <c r="Q7" s="101"/>
      <c r="R7" s="25"/>
      <c r="S7" s="25"/>
      <c r="T7" s="102"/>
      <c r="U7" s="102"/>
      <c r="V7" s="87">
        <f aca="true" t="shared" si="0" ref="V7:V69">G7+I7+K7+M7+O7+Q7+S7+U7</f>
        <v>109</v>
      </c>
      <c r="W7" s="87"/>
      <c r="X7" s="103"/>
    </row>
    <row r="8" spans="1:24" ht="18.75">
      <c r="A8" s="4">
        <v>3</v>
      </c>
      <c r="B8" s="5" t="s">
        <v>2</v>
      </c>
      <c r="C8" s="6"/>
      <c r="D8" s="5"/>
      <c r="E8" s="7"/>
      <c r="F8" s="206"/>
      <c r="G8" s="206"/>
      <c r="H8" s="207"/>
      <c r="I8" s="207"/>
      <c r="J8" s="208"/>
      <c r="K8" s="208"/>
      <c r="L8" s="210"/>
      <c r="M8" s="100"/>
      <c r="N8" s="24"/>
      <c r="O8" s="24"/>
      <c r="P8" s="101"/>
      <c r="Q8" s="101"/>
      <c r="R8" s="25"/>
      <c r="S8" s="25"/>
      <c r="T8" s="102"/>
      <c r="U8" s="102"/>
      <c r="V8" s="87">
        <f t="shared" si="0"/>
        <v>0</v>
      </c>
      <c r="W8" s="87"/>
      <c r="X8" s="103"/>
    </row>
    <row r="9" spans="1:24" ht="18.75">
      <c r="A9" s="4">
        <v>4</v>
      </c>
      <c r="B9" s="5" t="s">
        <v>22</v>
      </c>
      <c r="C9" s="6"/>
      <c r="D9" s="5"/>
      <c r="E9" s="7"/>
      <c r="F9" s="206">
        <v>50</v>
      </c>
      <c r="G9" s="206">
        <v>1850</v>
      </c>
      <c r="H9" s="207"/>
      <c r="I9" s="207"/>
      <c r="J9" s="208">
        <v>2</v>
      </c>
      <c r="K9" s="208">
        <v>1440</v>
      </c>
      <c r="L9" s="210"/>
      <c r="M9" s="100"/>
      <c r="N9" s="24"/>
      <c r="O9" s="24"/>
      <c r="P9" s="101"/>
      <c r="Q9" s="101"/>
      <c r="R9" s="25"/>
      <c r="S9" s="25"/>
      <c r="T9" s="102"/>
      <c r="U9" s="102"/>
      <c r="V9" s="87">
        <f t="shared" si="0"/>
        <v>3290</v>
      </c>
      <c r="W9" s="87"/>
      <c r="X9" s="103"/>
    </row>
    <row r="10" spans="1:24" ht="18.75">
      <c r="A10" s="4">
        <v>5</v>
      </c>
      <c r="B10" s="5" t="s">
        <v>62</v>
      </c>
      <c r="C10" s="6"/>
      <c r="D10" s="5"/>
      <c r="E10" s="7"/>
      <c r="F10" s="206">
        <v>21</v>
      </c>
      <c r="G10" s="206">
        <v>767</v>
      </c>
      <c r="H10" s="207"/>
      <c r="I10" s="207"/>
      <c r="J10" s="208"/>
      <c r="K10" s="208"/>
      <c r="L10" s="210"/>
      <c r="M10" s="100"/>
      <c r="N10" s="24"/>
      <c r="O10" s="24"/>
      <c r="P10" s="101"/>
      <c r="Q10" s="101"/>
      <c r="R10" s="25"/>
      <c r="S10" s="25"/>
      <c r="T10" s="102"/>
      <c r="U10" s="102"/>
      <c r="V10" s="87">
        <f t="shared" si="0"/>
        <v>767</v>
      </c>
      <c r="W10" s="87"/>
      <c r="X10" s="103"/>
    </row>
    <row r="11" spans="1:24" ht="18.75">
      <c r="A11" s="4">
        <v>6</v>
      </c>
      <c r="B11" s="5" t="s">
        <v>3</v>
      </c>
      <c r="C11" s="6"/>
      <c r="D11" s="5"/>
      <c r="E11" s="7"/>
      <c r="F11" s="206">
        <v>24</v>
      </c>
      <c r="G11" s="206">
        <v>783</v>
      </c>
      <c r="H11" s="207"/>
      <c r="I11" s="207"/>
      <c r="J11" s="208"/>
      <c r="K11" s="208"/>
      <c r="L11" s="210">
        <v>5</v>
      </c>
      <c r="M11" s="100">
        <v>86</v>
      </c>
      <c r="N11" s="24"/>
      <c r="O11" s="24"/>
      <c r="P11" s="101"/>
      <c r="Q11" s="101"/>
      <c r="R11" s="25"/>
      <c r="S11" s="25"/>
      <c r="T11" s="102"/>
      <c r="U11" s="102"/>
      <c r="V11" s="87">
        <f t="shared" si="0"/>
        <v>869</v>
      </c>
      <c r="W11" s="87"/>
      <c r="X11" s="103"/>
    </row>
    <row r="12" spans="1:24" ht="18.75">
      <c r="A12" s="4">
        <v>7</v>
      </c>
      <c r="B12" s="5" t="s">
        <v>4</v>
      </c>
      <c r="C12" s="6"/>
      <c r="D12" s="5"/>
      <c r="E12" s="7"/>
      <c r="F12" s="206"/>
      <c r="G12" s="206"/>
      <c r="H12" s="207"/>
      <c r="I12" s="207"/>
      <c r="J12" s="208"/>
      <c r="K12" s="208"/>
      <c r="L12" s="210"/>
      <c r="M12" s="100"/>
      <c r="N12" s="24"/>
      <c r="O12" s="24"/>
      <c r="P12" s="101"/>
      <c r="Q12" s="101"/>
      <c r="R12" s="25"/>
      <c r="S12" s="25"/>
      <c r="T12" s="102"/>
      <c r="U12" s="102"/>
      <c r="V12" s="87">
        <f t="shared" si="0"/>
        <v>0</v>
      </c>
      <c r="W12" s="87"/>
      <c r="X12" s="103"/>
    </row>
    <row r="13" spans="1:24" ht="18.75">
      <c r="A13" s="4">
        <v>8</v>
      </c>
      <c r="B13" s="5" t="s">
        <v>5</v>
      </c>
      <c r="C13" s="6"/>
      <c r="D13" s="5"/>
      <c r="E13" s="7"/>
      <c r="F13" s="206"/>
      <c r="G13" s="206"/>
      <c r="H13" s="207"/>
      <c r="I13" s="207"/>
      <c r="J13" s="208"/>
      <c r="K13" s="208"/>
      <c r="L13" s="210"/>
      <c r="M13" s="100"/>
      <c r="N13" s="24"/>
      <c r="O13" s="24"/>
      <c r="P13" s="101"/>
      <c r="Q13" s="101"/>
      <c r="R13" s="25"/>
      <c r="S13" s="25"/>
      <c r="T13" s="102"/>
      <c r="U13" s="102"/>
      <c r="V13" s="87">
        <f t="shared" si="0"/>
        <v>0</v>
      </c>
      <c r="W13" s="87"/>
      <c r="X13" s="103"/>
    </row>
    <row r="14" spans="1:24" ht="18.75">
      <c r="A14" s="4">
        <v>9</v>
      </c>
      <c r="B14" s="5" t="s">
        <v>35</v>
      </c>
      <c r="C14" s="6"/>
      <c r="D14" s="5"/>
      <c r="E14" s="7"/>
      <c r="F14" s="206">
        <v>32</v>
      </c>
      <c r="G14" s="206">
        <v>1054</v>
      </c>
      <c r="H14" s="207"/>
      <c r="I14" s="207"/>
      <c r="J14" s="208"/>
      <c r="K14" s="208"/>
      <c r="L14" s="210">
        <v>11</v>
      </c>
      <c r="M14" s="100">
        <v>418</v>
      </c>
      <c r="N14" s="24"/>
      <c r="O14" s="24"/>
      <c r="P14" s="101"/>
      <c r="Q14" s="101"/>
      <c r="R14" s="25"/>
      <c r="S14" s="25"/>
      <c r="T14" s="102"/>
      <c r="U14" s="102"/>
      <c r="V14" s="87">
        <f t="shared" si="0"/>
        <v>1472</v>
      </c>
      <c r="W14" s="87"/>
      <c r="X14" s="103"/>
    </row>
    <row r="15" spans="1:24" ht="18.75">
      <c r="A15" s="4">
        <v>10</v>
      </c>
      <c r="B15" s="5" t="s">
        <v>34</v>
      </c>
      <c r="C15" s="6"/>
      <c r="D15" s="5"/>
      <c r="E15" s="7"/>
      <c r="F15" s="206">
        <v>127</v>
      </c>
      <c r="G15" s="206">
        <v>4754</v>
      </c>
      <c r="H15" s="207"/>
      <c r="I15" s="207"/>
      <c r="J15" s="208"/>
      <c r="K15" s="208"/>
      <c r="L15" s="210"/>
      <c r="M15" s="100"/>
      <c r="N15" s="24"/>
      <c r="O15" s="24"/>
      <c r="P15" s="101"/>
      <c r="Q15" s="101"/>
      <c r="R15" s="25"/>
      <c r="S15" s="25"/>
      <c r="T15" s="102">
        <v>281</v>
      </c>
      <c r="U15" s="102">
        <v>1405</v>
      </c>
      <c r="V15" s="87">
        <f t="shared" si="0"/>
        <v>6159</v>
      </c>
      <c r="W15" s="87"/>
      <c r="X15" s="103"/>
    </row>
    <row r="16" spans="1:24" ht="18.75">
      <c r="A16" s="4">
        <v>12</v>
      </c>
      <c r="B16" s="5" t="s">
        <v>108</v>
      </c>
      <c r="C16" s="6"/>
      <c r="D16" s="5"/>
      <c r="E16" s="7"/>
      <c r="F16" s="211">
        <v>52</v>
      </c>
      <c r="G16" s="206">
        <v>2055</v>
      </c>
      <c r="H16" s="207"/>
      <c r="I16" s="207"/>
      <c r="J16" s="208"/>
      <c r="K16" s="208"/>
      <c r="L16" s="210"/>
      <c r="M16" s="100"/>
      <c r="N16" s="24"/>
      <c r="O16" s="24"/>
      <c r="P16" s="101"/>
      <c r="Q16" s="101"/>
      <c r="R16" s="25"/>
      <c r="S16" s="25"/>
      <c r="T16" s="102"/>
      <c r="U16" s="102"/>
      <c r="V16" s="87">
        <f t="shared" si="0"/>
        <v>2055</v>
      </c>
      <c r="W16" s="87"/>
      <c r="X16" s="103"/>
    </row>
    <row r="17" spans="1:24" ht="18.75">
      <c r="A17" s="4">
        <v>13</v>
      </c>
      <c r="B17" s="5" t="s">
        <v>20</v>
      </c>
      <c r="C17" s="6"/>
      <c r="D17" s="5"/>
      <c r="E17" s="7"/>
      <c r="F17" s="211">
        <v>21</v>
      </c>
      <c r="G17" s="206">
        <v>1120</v>
      </c>
      <c r="H17" s="207"/>
      <c r="I17" s="207"/>
      <c r="J17" s="208"/>
      <c r="K17" s="208"/>
      <c r="L17" s="210">
        <v>17</v>
      </c>
      <c r="M17" s="100">
        <v>312</v>
      </c>
      <c r="N17" s="24"/>
      <c r="O17" s="24"/>
      <c r="P17" s="101">
        <v>1</v>
      </c>
      <c r="Q17" s="101">
        <v>250</v>
      </c>
      <c r="R17" s="25"/>
      <c r="S17" s="25"/>
      <c r="T17" s="102"/>
      <c r="U17" s="102"/>
      <c r="V17" s="87">
        <f t="shared" si="0"/>
        <v>1682</v>
      </c>
      <c r="W17" s="87"/>
      <c r="X17" s="103"/>
    </row>
    <row r="18" spans="1:24" ht="18.75">
      <c r="A18" s="4">
        <v>14</v>
      </c>
      <c r="B18" s="5" t="s">
        <v>6</v>
      </c>
      <c r="C18" s="6"/>
      <c r="D18" s="5"/>
      <c r="E18" s="7"/>
      <c r="F18" s="206">
        <v>16</v>
      </c>
      <c r="G18" s="206">
        <v>637</v>
      </c>
      <c r="H18" s="207"/>
      <c r="I18" s="207"/>
      <c r="J18" s="208"/>
      <c r="K18" s="208"/>
      <c r="L18" s="210"/>
      <c r="M18" s="100"/>
      <c r="N18" s="24"/>
      <c r="O18" s="24"/>
      <c r="P18" s="101"/>
      <c r="Q18" s="101"/>
      <c r="R18" s="25"/>
      <c r="S18" s="25"/>
      <c r="T18" s="102"/>
      <c r="U18" s="102"/>
      <c r="V18" s="87">
        <f t="shared" si="0"/>
        <v>637</v>
      </c>
      <c r="W18" s="87"/>
      <c r="X18" s="103"/>
    </row>
    <row r="19" spans="1:24" ht="18.75">
      <c r="A19" s="4">
        <v>15</v>
      </c>
      <c r="B19" s="5" t="s">
        <v>19</v>
      </c>
      <c r="C19" s="6"/>
      <c r="D19" s="5"/>
      <c r="E19" s="7"/>
      <c r="F19" s="206">
        <v>23</v>
      </c>
      <c r="G19" s="206">
        <v>851</v>
      </c>
      <c r="H19" s="207"/>
      <c r="I19" s="207"/>
      <c r="J19" s="208"/>
      <c r="K19" s="208"/>
      <c r="L19" s="210">
        <v>12</v>
      </c>
      <c r="M19" s="100">
        <v>192</v>
      </c>
      <c r="N19" s="24"/>
      <c r="O19" s="24"/>
      <c r="P19" s="101"/>
      <c r="Q19" s="101"/>
      <c r="R19" s="25"/>
      <c r="S19" s="25"/>
      <c r="T19" s="102"/>
      <c r="U19" s="102"/>
      <c r="V19" s="87">
        <f t="shared" si="0"/>
        <v>1043</v>
      </c>
      <c r="W19" s="87"/>
      <c r="X19" s="103"/>
    </row>
    <row r="20" spans="1:24" ht="18.75">
      <c r="A20" s="4">
        <v>16</v>
      </c>
      <c r="B20" s="5" t="s">
        <v>7</v>
      </c>
      <c r="C20" s="6"/>
      <c r="D20" s="5"/>
      <c r="E20" s="7"/>
      <c r="F20" s="206"/>
      <c r="G20" s="206"/>
      <c r="H20" s="207"/>
      <c r="I20" s="207"/>
      <c r="J20" s="208"/>
      <c r="K20" s="208"/>
      <c r="L20" s="210"/>
      <c r="M20" s="100"/>
      <c r="N20" s="24"/>
      <c r="O20" s="24"/>
      <c r="P20" s="101"/>
      <c r="Q20" s="101"/>
      <c r="R20" s="25"/>
      <c r="S20" s="25"/>
      <c r="T20" s="102"/>
      <c r="U20" s="102"/>
      <c r="V20" s="87">
        <f t="shared" si="0"/>
        <v>0</v>
      </c>
      <c r="W20" s="87"/>
      <c r="X20" s="103"/>
    </row>
    <row r="21" spans="1:24" ht="18.75">
      <c r="A21" s="4">
        <v>17</v>
      </c>
      <c r="B21" s="5" t="s">
        <v>67</v>
      </c>
      <c r="C21" s="6"/>
      <c r="D21" s="5"/>
      <c r="E21" s="7"/>
      <c r="F21" s="206"/>
      <c r="G21" s="206"/>
      <c r="H21" s="207"/>
      <c r="I21" s="207"/>
      <c r="J21" s="208"/>
      <c r="K21" s="208"/>
      <c r="L21" s="210"/>
      <c r="M21" s="100"/>
      <c r="N21" s="24"/>
      <c r="O21" s="24"/>
      <c r="P21" s="101"/>
      <c r="Q21" s="101"/>
      <c r="R21" s="25"/>
      <c r="S21" s="25"/>
      <c r="T21" s="102"/>
      <c r="U21" s="102"/>
      <c r="V21" s="87">
        <f t="shared" si="0"/>
        <v>0</v>
      </c>
      <c r="W21" s="87"/>
      <c r="X21" s="103"/>
    </row>
    <row r="22" spans="1:24" ht="18.75">
      <c r="A22" s="4">
        <v>18</v>
      </c>
      <c r="B22" s="5" t="s">
        <v>68</v>
      </c>
      <c r="C22" s="6"/>
      <c r="D22" s="5"/>
      <c r="E22" s="7"/>
      <c r="F22" s="206"/>
      <c r="G22" s="206"/>
      <c r="H22" s="212"/>
      <c r="I22" s="212"/>
      <c r="J22" s="208"/>
      <c r="K22" s="208"/>
      <c r="L22" s="213"/>
      <c r="M22" s="100"/>
      <c r="N22" s="24"/>
      <c r="O22" s="24"/>
      <c r="P22" s="101"/>
      <c r="Q22" s="101"/>
      <c r="R22" s="25"/>
      <c r="S22" s="25"/>
      <c r="T22" s="102"/>
      <c r="U22" s="102"/>
      <c r="V22" s="87">
        <f t="shared" si="0"/>
        <v>0</v>
      </c>
      <c r="W22" s="87"/>
      <c r="X22" s="103"/>
    </row>
    <row r="23" spans="1:24" ht="18.75">
      <c r="A23" s="4"/>
      <c r="B23" s="5" t="s">
        <v>31</v>
      </c>
      <c r="C23" s="6"/>
      <c r="D23" s="5"/>
      <c r="E23" s="7"/>
      <c r="F23" s="206"/>
      <c r="G23" s="206"/>
      <c r="H23" s="207"/>
      <c r="I23" s="207"/>
      <c r="J23" s="208"/>
      <c r="K23" s="208"/>
      <c r="L23" s="210"/>
      <c r="M23" s="100"/>
      <c r="N23" s="24"/>
      <c r="O23" s="24"/>
      <c r="P23" s="101"/>
      <c r="Q23" s="101"/>
      <c r="R23" s="25"/>
      <c r="S23" s="25"/>
      <c r="T23" s="102"/>
      <c r="U23" s="102"/>
      <c r="V23" s="87">
        <f t="shared" si="0"/>
        <v>0</v>
      </c>
      <c r="W23" s="87"/>
      <c r="X23" s="103"/>
    </row>
    <row r="24" spans="1:24" ht="18.75">
      <c r="A24" s="4">
        <v>19</v>
      </c>
      <c r="B24" s="5" t="s">
        <v>69</v>
      </c>
      <c r="C24" s="6"/>
      <c r="D24" s="5"/>
      <c r="E24" s="7"/>
      <c r="F24" s="206"/>
      <c r="G24" s="206"/>
      <c r="H24" s="207"/>
      <c r="I24" s="207"/>
      <c r="J24" s="208"/>
      <c r="K24" s="208"/>
      <c r="L24" s="210"/>
      <c r="M24" s="100"/>
      <c r="N24" s="24"/>
      <c r="O24" s="24"/>
      <c r="P24" s="101"/>
      <c r="Q24" s="101"/>
      <c r="R24" s="25"/>
      <c r="S24" s="25"/>
      <c r="T24" s="102"/>
      <c r="U24" s="102"/>
      <c r="V24" s="87">
        <f t="shared" si="0"/>
        <v>0</v>
      </c>
      <c r="W24" s="87"/>
      <c r="X24" s="103"/>
    </row>
    <row r="25" spans="1:24" ht="18.75">
      <c r="A25" s="4">
        <v>20</v>
      </c>
      <c r="B25" s="5" t="s">
        <v>70</v>
      </c>
      <c r="C25" s="6"/>
      <c r="D25" s="5"/>
      <c r="E25" s="7"/>
      <c r="F25" s="206"/>
      <c r="G25" s="206"/>
      <c r="H25" s="207"/>
      <c r="I25" s="207"/>
      <c r="J25" s="208"/>
      <c r="K25" s="208"/>
      <c r="L25" s="210"/>
      <c r="M25" s="100"/>
      <c r="N25" s="24"/>
      <c r="O25" s="24"/>
      <c r="P25" s="101"/>
      <c r="Q25" s="101"/>
      <c r="R25" s="25"/>
      <c r="S25" s="25"/>
      <c r="T25" s="102"/>
      <c r="U25" s="102"/>
      <c r="V25" s="87">
        <f t="shared" si="0"/>
        <v>0</v>
      </c>
      <c r="W25" s="87"/>
      <c r="X25" s="103"/>
    </row>
    <row r="26" spans="1:24" ht="18.75">
      <c r="A26" s="4">
        <v>21</v>
      </c>
      <c r="B26" s="5" t="s">
        <v>71</v>
      </c>
      <c r="C26" s="6"/>
      <c r="D26" s="5"/>
      <c r="E26" s="7"/>
      <c r="F26" s="206"/>
      <c r="G26" s="206"/>
      <c r="H26" s="207"/>
      <c r="I26" s="207"/>
      <c r="J26" s="208"/>
      <c r="K26" s="208"/>
      <c r="L26" s="210"/>
      <c r="M26" s="100"/>
      <c r="N26" s="24"/>
      <c r="O26" s="24"/>
      <c r="P26" s="101"/>
      <c r="Q26" s="101"/>
      <c r="R26" s="25"/>
      <c r="S26" s="25"/>
      <c r="T26" s="102"/>
      <c r="U26" s="102"/>
      <c r="V26" s="87">
        <f t="shared" si="0"/>
        <v>0</v>
      </c>
      <c r="W26" s="87"/>
      <c r="X26" s="103"/>
    </row>
    <row r="27" spans="1:24" ht="18.75">
      <c r="A27" s="4"/>
      <c r="B27" s="5" t="s">
        <v>72</v>
      </c>
      <c r="C27" s="6"/>
      <c r="D27" s="5"/>
      <c r="E27" s="7"/>
      <c r="F27" s="211"/>
      <c r="G27" s="211"/>
      <c r="H27" s="212"/>
      <c r="I27" s="212"/>
      <c r="J27" s="208"/>
      <c r="K27" s="208"/>
      <c r="L27" s="213"/>
      <c r="M27" s="100"/>
      <c r="N27" s="24"/>
      <c r="O27" s="24"/>
      <c r="P27" s="101"/>
      <c r="Q27" s="101"/>
      <c r="R27" s="25"/>
      <c r="S27" s="25"/>
      <c r="T27" s="102"/>
      <c r="U27" s="102"/>
      <c r="V27" s="87">
        <f t="shared" si="0"/>
        <v>0</v>
      </c>
      <c r="W27" s="87"/>
      <c r="X27" s="103"/>
    </row>
    <row r="28" spans="1:24" ht="18.75">
      <c r="A28" s="4">
        <v>22</v>
      </c>
      <c r="B28" s="5" t="s">
        <v>28</v>
      </c>
      <c r="C28" s="6"/>
      <c r="D28" s="5"/>
      <c r="E28" s="7"/>
      <c r="F28" s="206">
        <v>24</v>
      </c>
      <c r="G28" s="206">
        <v>1023</v>
      </c>
      <c r="H28" s="207"/>
      <c r="I28" s="207"/>
      <c r="J28" s="208"/>
      <c r="K28" s="208"/>
      <c r="L28" s="210"/>
      <c r="M28" s="100"/>
      <c r="N28" s="24"/>
      <c r="O28" s="24"/>
      <c r="P28" s="101"/>
      <c r="Q28" s="101"/>
      <c r="R28" s="25"/>
      <c r="S28" s="25"/>
      <c r="T28" s="102"/>
      <c r="U28" s="102"/>
      <c r="V28" s="87">
        <f t="shared" si="0"/>
        <v>1023</v>
      </c>
      <c r="W28" s="87"/>
      <c r="X28" s="103"/>
    </row>
    <row r="29" spans="1:24" ht="18.75">
      <c r="A29" s="4">
        <v>23</v>
      </c>
      <c r="B29" s="5" t="s">
        <v>8</v>
      </c>
      <c r="C29" s="6"/>
      <c r="D29" s="5"/>
      <c r="E29" s="7"/>
      <c r="F29" s="206"/>
      <c r="G29" s="211"/>
      <c r="H29" s="212"/>
      <c r="I29" s="212"/>
      <c r="J29" s="208"/>
      <c r="K29" s="208"/>
      <c r="L29" s="210"/>
      <c r="M29" s="100"/>
      <c r="N29" s="24"/>
      <c r="O29" s="24"/>
      <c r="P29" s="101"/>
      <c r="Q29" s="101"/>
      <c r="R29" s="25"/>
      <c r="S29" s="25"/>
      <c r="T29" s="102"/>
      <c r="U29" s="102"/>
      <c r="V29" s="87">
        <f t="shared" si="0"/>
        <v>0</v>
      </c>
      <c r="W29" s="87"/>
      <c r="X29" s="103"/>
    </row>
    <row r="30" spans="1:24" ht="18.75">
      <c r="A30" s="4">
        <v>24</v>
      </c>
      <c r="B30" s="5" t="s">
        <v>51</v>
      </c>
      <c r="C30" s="6"/>
      <c r="D30" s="5"/>
      <c r="E30" s="7"/>
      <c r="F30" s="206"/>
      <c r="G30" s="206"/>
      <c r="H30" s="207"/>
      <c r="I30" s="207"/>
      <c r="J30" s="208"/>
      <c r="K30" s="208"/>
      <c r="L30" s="210"/>
      <c r="M30" s="100"/>
      <c r="N30" s="24"/>
      <c r="O30" s="24"/>
      <c r="P30" s="101"/>
      <c r="Q30" s="101"/>
      <c r="R30" s="25"/>
      <c r="S30" s="25"/>
      <c r="T30" s="102"/>
      <c r="U30" s="102"/>
      <c r="V30" s="87">
        <f t="shared" si="0"/>
        <v>0</v>
      </c>
      <c r="W30" s="87"/>
      <c r="X30" s="103"/>
    </row>
    <row r="31" spans="1:24" ht="18.75">
      <c r="A31" s="4">
        <v>25</v>
      </c>
      <c r="B31" s="5" t="s">
        <v>52</v>
      </c>
      <c r="C31" s="6"/>
      <c r="D31" s="5"/>
      <c r="E31" s="7"/>
      <c r="F31" s="206"/>
      <c r="G31" s="206"/>
      <c r="H31" s="207"/>
      <c r="I31" s="207"/>
      <c r="J31" s="208"/>
      <c r="K31" s="208"/>
      <c r="L31" s="210"/>
      <c r="M31" s="100"/>
      <c r="N31" s="24"/>
      <c r="O31" s="24"/>
      <c r="P31" s="101"/>
      <c r="Q31" s="101"/>
      <c r="R31" s="25"/>
      <c r="S31" s="25"/>
      <c r="T31" s="102"/>
      <c r="U31" s="102"/>
      <c r="V31" s="87">
        <f t="shared" si="0"/>
        <v>0</v>
      </c>
      <c r="W31" s="87"/>
      <c r="X31" s="103"/>
    </row>
    <row r="32" spans="1:24" ht="18.75">
      <c r="A32" s="4">
        <v>26</v>
      </c>
      <c r="B32" s="5" t="s">
        <v>65</v>
      </c>
      <c r="C32" s="6"/>
      <c r="D32" s="5"/>
      <c r="E32" s="7"/>
      <c r="F32" s="206"/>
      <c r="G32" s="206"/>
      <c r="H32" s="207"/>
      <c r="I32" s="207"/>
      <c r="J32" s="208"/>
      <c r="K32" s="208"/>
      <c r="L32" s="210"/>
      <c r="M32" s="100"/>
      <c r="N32" s="24"/>
      <c r="O32" s="24"/>
      <c r="P32" s="101"/>
      <c r="Q32" s="101"/>
      <c r="R32" s="25"/>
      <c r="S32" s="25"/>
      <c r="T32" s="102"/>
      <c r="U32" s="102"/>
      <c r="V32" s="87">
        <f t="shared" si="0"/>
        <v>0</v>
      </c>
      <c r="W32" s="87"/>
      <c r="X32" s="103"/>
    </row>
    <row r="33" spans="1:24" ht="18.75">
      <c r="A33" s="4"/>
      <c r="B33" s="5" t="s">
        <v>66</v>
      </c>
      <c r="C33" s="6"/>
      <c r="D33" s="5"/>
      <c r="E33" s="7"/>
      <c r="F33" s="206"/>
      <c r="G33" s="211"/>
      <c r="H33" s="212"/>
      <c r="I33" s="212"/>
      <c r="J33" s="208"/>
      <c r="K33" s="208"/>
      <c r="L33" s="210"/>
      <c r="M33" s="100"/>
      <c r="N33" s="24"/>
      <c r="O33" s="24"/>
      <c r="P33" s="101"/>
      <c r="Q33" s="101"/>
      <c r="R33" s="25"/>
      <c r="S33" s="25"/>
      <c r="T33" s="102"/>
      <c r="U33" s="102"/>
      <c r="V33" s="87">
        <f t="shared" si="0"/>
        <v>0</v>
      </c>
      <c r="W33" s="87"/>
      <c r="X33" s="103"/>
    </row>
    <row r="34" spans="1:24" ht="18.75">
      <c r="A34" s="4">
        <v>27</v>
      </c>
      <c r="B34" s="5" t="s">
        <v>30</v>
      </c>
      <c r="C34" s="6"/>
      <c r="D34" s="5"/>
      <c r="E34" s="7"/>
      <c r="F34" s="206"/>
      <c r="G34" s="206"/>
      <c r="H34" s="207"/>
      <c r="I34" s="207"/>
      <c r="J34" s="208"/>
      <c r="K34" s="208"/>
      <c r="L34" s="210"/>
      <c r="M34" s="100"/>
      <c r="N34" s="24"/>
      <c r="O34" s="24"/>
      <c r="P34" s="101"/>
      <c r="Q34" s="101"/>
      <c r="R34" s="25"/>
      <c r="S34" s="25"/>
      <c r="T34" s="102"/>
      <c r="U34" s="102"/>
      <c r="V34" s="87">
        <f t="shared" si="0"/>
        <v>0</v>
      </c>
      <c r="W34" s="87"/>
      <c r="X34" s="103"/>
    </row>
    <row r="35" spans="1:24" ht="18.75">
      <c r="A35" s="4">
        <v>28</v>
      </c>
      <c r="B35" s="5" t="s">
        <v>32</v>
      </c>
      <c r="C35" s="6"/>
      <c r="D35" s="5"/>
      <c r="E35" s="7"/>
      <c r="F35" s="206"/>
      <c r="G35" s="206"/>
      <c r="H35" s="207"/>
      <c r="I35" s="207"/>
      <c r="J35" s="208"/>
      <c r="K35" s="208"/>
      <c r="L35" s="210"/>
      <c r="M35" s="100"/>
      <c r="N35" s="24"/>
      <c r="O35" s="24"/>
      <c r="P35" s="101"/>
      <c r="Q35" s="101"/>
      <c r="R35" s="25"/>
      <c r="S35" s="25"/>
      <c r="T35" s="102"/>
      <c r="U35" s="102"/>
      <c r="V35" s="87">
        <f t="shared" si="0"/>
        <v>0</v>
      </c>
      <c r="W35" s="87"/>
      <c r="X35" s="103"/>
    </row>
    <row r="36" spans="1:24" ht="18.75">
      <c r="A36" s="4">
        <v>29</v>
      </c>
      <c r="B36" s="5" t="s">
        <v>9</v>
      </c>
      <c r="C36" s="6"/>
      <c r="D36" s="5"/>
      <c r="E36" s="7"/>
      <c r="F36" s="211">
        <v>2</v>
      </c>
      <c r="G36" s="211">
        <v>64</v>
      </c>
      <c r="H36" s="212"/>
      <c r="I36" s="212"/>
      <c r="J36" s="208"/>
      <c r="K36" s="208"/>
      <c r="L36" s="210"/>
      <c r="M36" s="100"/>
      <c r="N36" s="24"/>
      <c r="O36" s="24"/>
      <c r="P36" s="101"/>
      <c r="Q36" s="101"/>
      <c r="R36" s="25"/>
      <c r="S36" s="25"/>
      <c r="T36" s="102"/>
      <c r="U36" s="102"/>
      <c r="V36" s="87">
        <f t="shared" si="0"/>
        <v>64</v>
      </c>
      <c r="W36" s="87"/>
      <c r="X36" s="103"/>
    </row>
    <row r="37" spans="1:25" ht="18.75">
      <c r="A37" s="4">
        <v>30</v>
      </c>
      <c r="B37" s="5" t="s">
        <v>27</v>
      </c>
      <c r="C37" s="6"/>
      <c r="D37" s="5"/>
      <c r="E37" s="7"/>
      <c r="F37" s="211">
        <v>319</v>
      </c>
      <c r="G37" s="206">
        <v>16499</v>
      </c>
      <c r="H37" s="207"/>
      <c r="I37" s="207"/>
      <c r="J37" s="208"/>
      <c r="K37" s="208"/>
      <c r="L37" s="210">
        <v>48</v>
      </c>
      <c r="M37" s="100">
        <v>1403</v>
      </c>
      <c r="N37" s="24"/>
      <c r="O37" s="24"/>
      <c r="P37" s="101"/>
      <c r="Q37" s="101"/>
      <c r="R37" s="25"/>
      <c r="S37" s="25"/>
      <c r="T37" s="102"/>
      <c r="U37" s="102"/>
      <c r="V37" s="87">
        <f>G37+I37+K37+M37+O37+Q37+S37+U37</f>
        <v>17902</v>
      </c>
      <c r="W37" s="87"/>
      <c r="X37" s="103"/>
      <c r="Y37" s="179"/>
    </row>
    <row r="38" spans="1:24" ht="18.75">
      <c r="A38" s="4">
        <v>31</v>
      </c>
      <c r="B38" s="5" t="s">
        <v>39</v>
      </c>
      <c r="C38" s="6"/>
      <c r="D38" s="5"/>
      <c r="E38" s="7"/>
      <c r="F38" s="211">
        <v>2</v>
      </c>
      <c r="G38" s="206">
        <v>142</v>
      </c>
      <c r="H38" s="212"/>
      <c r="I38" s="212"/>
      <c r="J38" s="208"/>
      <c r="K38" s="208"/>
      <c r="L38" s="210"/>
      <c r="M38" s="100"/>
      <c r="N38" s="24"/>
      <c r="O38" s="24"/>
      <c r="P38" s="101"/>
      <c r="Q38" s="101"/>
      <c r="R38" s="25"/>
      <c r="S38" s="25"/>
      <c r="T38" s="102"/>
      <c r="U38" s="102"/>
      <c r="V38" s="87">
        <f t="shared" si="0"/>
        <v>142</v>
      </c>
      <c r="W38" s="87"/>
      <c r="X38" s="103"/>
    </row>
    <row r="39" spans="1:24" ht="18.75">
      <c r="A39" s="4">
        <v>32</v>
      </c>
      <c r="B39" s="5" t="s">
        <v>10</v>
      </c>
      <c r="C39" s="6"/>
      <c r="D39" s="5"/>
      <c r="E39" s="7"/>
      <c r="F39" s="211">
        <v>4</v>
      </c>
      <c r="G39" s="206">
        <v>534</v>
      </c>
      <c r="H39" s="207"/>
      <c r="I39" s="207"/>
      <c r="J39" s="208"/>
      <c r="K39" s="208"/>
      <c r="L39" s="210">
        <v>20</v>
      </c>
      <c r="M39" s="100">
        <v>1000</v>
      </c>
      <c r="N39" s="24"/>
      <c r="O39" s="24"/>
      <c r="P39" s="101"/>
      <c r="Q39" s="101"/>
      <c r="R39" s="25"/>
      <c r="S39" s="25"/>
      <c r="T39" s="102"/>
      <c r="U39" s="102"/>
      <c r="V39" s="87">
        <f t="shared" si="0"/>
        <v>1534</v>
      </c>
      <c r="W39" s="87"/>
      <c r="X39" s="103"/>
    </row>
    <row r="40" spans="1:24" ht="18.75">
      <c r="A40" s="4">
        <v>33</v>
      </c>
      <c r="B40" s="5" t="s">
        <v>18</v>
      </c>
      <c r="C40" s="6"/>
      <c r="D40" s="5"/>
      <c r="E40" s="7"/>
      <c r="F40" s="211">
        <v>289</v>
      </c>
      <c r="G40" s="206">
        <v>6896</v>
      </c>
      <c r="H40" s="207"/>
      <c r="I40" s="207"/>
      <c r="J40" s="208"/>
      <c r="K40" s="208"/>
      <c r="L40" s="210">
        <v>1</v>
      </c>
      <c r="M40" s="100">
        <v>720</v>
      </c>
      <c r="N40" s="24"/>
      <c r="O40" s="24"/>
      <c r="P40" s="101"/>
      <c r="Q40" s="101"/>
      <c r="R40" s="25"/>
      <c r="S40" s="25"/>
      <c r="T40" s="102">
        <v>291</v>
      </c>
      <c r="U40" s="102">
        <v>1455</v>
      </c>
      <c r="V40" s="87">
        <f t="shared" si="0"/>
        <v>9071</v>
      </c>
      <c r="W40" s="87"/>
      <c r="X40" s="103"/>
    </row>
    <row r="41" spans="1:24" ht="18.75">
      <c r="A41" s="4">
        <v>34</v>
      </c>
      <c r="B41" s="5" t="s">
        <v>17</v>
      </c>
      <c r="C41" s="6"/>
      <c r="D41" s="5"/>
      <c r="E41" s="7"/>
      <c r="F41" s="211">
        <v>26</v>
      </c>
      <c r="G41" s="206">
        <v>1158</v>
      </c>
      <c r="H41" s="207"/>
      <c r="I41" s="207"/>
      <c r="J41" s="208"/>
      <c r="K41" s="208"/>
      <c r="L41" s="210"/>
      <c r="M41" s="100"/>
      <c r="N41" s="24"/>
      <c r="O41" s="24"/>
      <c r="P41" s="101"/>
      <c r="Q41" s="101"/>
      <c r="R41" s="25"/>
      <c r="S41" s="25"/>
      <c r="T41" s="102"/>
      <c r="U41" s="102"/>
      <c r="V41" s="87">
        <f t="shared" si="0"/>
        <v>1158</v>
      </c>
      <c r="W41" s="87"/>
      <c r="X41" s="103"/>
    </row>
    <row r="42" spans="1:24" ht="18.75">
      <c r="A42" s="4">
        <v>35</v>
      </c>
      <c r="B42" s="5" t="s">
        <v>80</v>
      </c>
      <c r="C42" s="6"/>
      <c r="D42" s="5"/>
      <c r="E42" s="7"/>
      <c r="F42" s="206"/>
      <c r="G42" s="206"/>
      <c r="H42" s="207"/>
      <c r="I42" s="207"/>
      <c r="J42" s="208"/>
      <c r="K42" s="208"/>
      <c r="L42" s="210"/>
      <c r="M42" s="100"/>
      <c r="N42" s="24"/>
      <c r="O42" s="24"/>
      <c r="P42" s="101"/>
      <c r="Q42" s="101"/>
      <c r="R42" s="25"/>
      <c r="S42" s="25"/>
      <c r="T42" s="102"/>
      <c r="U42" s="102"/>
      <c r="V42" s="87">
        <f t="shared" si="0"/>
        <v>0</v>
      </c>
      <c r="W42" s="87"/>
      <c r="X42" s="103"/>
    </row>
    <row r="43" spans="1:24" ht="18.75">
      <c r="A43" s="4">
        <v>36</v>
      </c>
      <c r="B43" s="5" t="s">
        <v>63</v>
      </c>
      <c r="C43" s="6"/>
      <c r="D43" s="5"/>
      <c r="E43" s="7"/>
      <c r="F43" s="206"/>
      <c r="G43" s="206"/>
      <c r="H43" s="207"/>
      <c r="I43" s="207"/>
      <c r="J43" s="208"/>
      <c r="K43" s="208"/>
      <c r="L43" s="210"/>
      <c r="M43" s="100"/>
      <c r="N43" s="24"/>
      <c r="O43" s="24"/>
      <c r="P43" s="101"/>
      <c r="Q43" s="101"/>
      <c r="R43" s="25"/>
      <c r="S43" s="25"/>
      <c r="T43" s="102"/>
      <c r="U43" s="102"/>
      <c r="V43" s="87">
        <f t="shared" si="0"/>
        <v>0</v>
      </c>
      <c r="W43" s="87"/>
      <c r="X43" s="103"/>
    </row>
    <row r="44" spans="1:24" ht="18.75">
      <c r="A44" s="4">
        <v>37</v>
      </c>
      <c r="B44" s="5" t="s">
        <v>61</v>
      </c>
      <c r="C44" s="6"/>
      <c r="D44" s="5"/>
      <c r="E44" s="7"/>
      <c r="F44" s="206"/>
      <c r="G44" s="206"/>
      <c r="H44" s="207"/>
      <c r="I44" s="207"/>
      <c r="J44" s="208"/>
      <c r="K44" s="208"/>
      <c r="L44" s="210"/>
      <c r="M44" s="100"/>
      <c r="N44" s="24"/>
      <c r="O44" s="24"/>
      <c r="P44" s="101"/>
      <c r="Q44" s="101"/>
      <c r="R44" s="25"/>
      <c r="S44" s="25"/>
      <c r="T44" s="102"/>
      <c r="U44" s="102"/>
      <c r="V44" s="87">
        <f t="shared" si="0"/>
        <v>0</v>
      </c>
      <c r="W44" s="87"/>
      <c r="X44" s="103"/>
    </row>
    <row r="45" spans="1:24" ht="18.75">
      <c r="A45" s="4">
        <v>38</v>
      </c>
      <c r="B45" s="5" t="s">
        <v>55</v>
      </c>
      <c r="C45" s="6"/>
      <c r="D45" s="5"/>
      <c r="E45" s="7"/>
      <c r="F45" s="206"/>
      <c r="G45" s="206"/>
      <c r="H45" s="207"/>
      <c r="I45" s="207"/>
      <c r="J45" s="208"/>
      <c r="K45" s="208"/>
      <c r="L45" s="210"/>
      <c r="M45" s="100"/>
      <c r="N45" s="24"/>
      <c r="O45" s="24"/>
      <c r="P45" s="101"/>
      <c r="Q45" s="101"/>
      <c r="R45" s="25"/>
      <c r="S45" s="25"/>
      <c r="T45" s="102"/>
      <c r="U45" s="102"/>
      <c r="V45" s="87">
        <f t="shared" si="0"/>
        <v>0</v>
      </c>
      <c r="W45" s="87"/>
      <c r="X45" s="103"/>
    </row>
    <row r="46" spans="1:24" ht="18.75">
      <c r="A46" s="4">
        <v>39</v>
      </c>
      <c r="B46" s="5" t="s">
        <v>59</v>
      </c>
      <c r="C46" s="6"/>
      <c r="D46" s="5"/>
      <c r="E46" s="7"/>
      <c r="F46" s="206"/>
      <c r="G46" s="206"/>
      <c r="H46" s="207"/>
      <c r="I46" s="207"/>
      <c r="J46" s="208"/>
      <c r="K46" s="208"/>
      <c r="L46" s="210"/>
      <c r="M46" s="100"/>
      <c r="N46" s="24"/>
      <c r="O46" s="24"/>
      <c r="P46" s="101"/>
      <c r="Q46" s="101"/>
      <c r="R46" s="25"/>
      <c r="S46" s="25"/>
      <c r="T46" s="102"/>
      <c r="U46" s="102"/>
      <c r="V46" s="87">
        <f t="shared" si="0"/>
        <v>0</v>
      </c>
      <c r="W46" s="87"/>
      <c r="X46" s="103"/>
    </row>
    <row r="47" spans="1:24" ht="18.75">
      <c r="A47" s="4">
        <v>40</v>
      </c>
      <c r="B47" s="5" t="s">
        <v>64</v>
      </c>
      <c r="C47" s="6"/>
      <c r="D47" s="5"/>
      <c r="E47" s="7"/>
      <c r="F47" s="206"/>
      <c r="G47" s="206"/>
      <c r="H47" s="207"/>
      <c r="I47" s="207"/>
      <c r="J47" s="208"/>
      <c r="K47" s="208"/>
      <c r="L47" s="210"/>
      <c r="M47" s="100"/>
      <c r="N47" s="24"/>
      <c r="O47" s="24"/>
      <c r="P47" s="101"/>
      <c r="Q47" s="101"/>
      <c r="R47" s="25"/>
      <c r="S47" s="25"/>
      <c r="T47" s="102"/>
      <c r="U47" s="102"/>
      <c r="V47" s="87">
        <f t="shared" si="0"/>
        <v>0</v>
      </c>
      <c r="W47" s="87"/>
      <c r="X47" s="103"/>
    </row>
    <row r="48" spans="1:24" ht="18.75">
      <c r="A48" s="4">
        <v>41</v>
      </c>
      <c r="B48" s="5" t="s">
        <v>79</v>
      </c>
      <c r="C48" s="6"/>
      <c r="D48" s="5"/>
      <c r="E48" s="7"/>
      <c r="F48" s="206"/>
      <c r="G48" s="206"/>
      <c r="H48" s="207"/>
      <c r="I48" s="207"/>
      <c r="J48" s="208"/>
      <c r="K48" s="208"/>
      <c r="L48" s="210"/>
      <c r="M48" s="100"/>
      <c r="N48" s="24"/>
      <c r="O48" s="24"/>
      <c r="P48" s="101"/>
      <c r="Q48" s="101"/>
      <c r="R48" s="25"/>
      <c r="S48" s="25"/>
      <c r="T48" s="102"/>
      <c r="U48" s="102"/>
      <c r="V48" s="87">
        <f t="shared" si="0"/>
        <v>0</v>
      </c>
      <c r="W48" s="87"/>
      <c r="X48" s="103"/>
    </row>
    <row r="49" spans="1:24" s="17" customFormat="1" ht="18.75">
      <c r="A49" s="13">
        <v>42</v>
      </c>
      <c r="B49" s="14" t="s">
        <v>11</v>
      </c>
      <c r="C49" s="15"/>
      <c r="D49" s="14"/>
      <c r="E49" s="16"/>
      <c r="F49" s="211">
        <v>39</v>
      </c>
      <c r="G49" s="206">
        <v>1390</v>
      </c>
      <c r="H49" s="207"/>
      <c r="I49" s="207"/>
      <c r="J49" s="208"/>
      <c r="K49" s="208"/>
      <c r="L49" s="210">
        <v>2</v>
      </c>
      <c r="M49" s="100">
        <v>36</v>
      </c>
      <c r="N49" s="24"/>
      <c r="O49" s="24"/>
      <c r="P49" s="101"/>
      <c r="Q49" s="101"/>
      <c r="R49" s="25"/>
      <c r="S49" s="25"/>
      <c r="T49" s="102"/>
      <c r="U49" s="102"/>
      <c r="V49" s="87">
        <f t="shared" si="0"/>
        <v>1426</v>
      </c>
      <c r="W49" s="87"/>
      <c r="X49" s="104"/>
    </row>
    <row r="50" spans="1:148" s="18" customFormat="1" ht="18.75">
      <c r="A50" s="13">
        <v>43</v>
      </c>
      <c r="B50" s="14" t="s">
        <v>33</v>
      </c>
      <c r="C50" s="15"/>
      <c r="D50" s="14"/>
      <c r="E50" s="16"/>
      <c r="F50" s="211">
        <v>220</v>
      </c>
      <c r="G50" s="206">
        <v>14542</v>
      </c>
      <c r="H50" s="207"/>
      <c r="I50" s="207"/>
      <c r="J50" s="208"/>
      <c r="K50" s="208"/>
      <c r="L50" s="210">
        <v>29</v>
      </c>
      <c r="M50" s="100">
        <v>1437</v>
      </c>
      <c r="N50" s="24"/>
      <c r="O50" s="24"/>
      <c r="P50" s="101"/>
      <c r="Q50" s="101"/>
      <c r="R50" s="25"/>
      <c r="S50" s="25"/>
      <c r="T50" s="102"/>
      <c r="U50" s="102"/>
      <c r="V50" s="87">
        <f t="shared" si="0"/>
        <v>15979</v>
      </c>
      <c r="W50" s="87"/>
      <c r="X50" s="105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</row>
    <row r="51" spans="1:24" ht="18.75">
      <c r="A51" s="4">
        <v>44</v>
      </c>
      <c r="B51" s="5" t="s">
        <v>12</v>
      </c>
      <c r="C51" s="6"/>
      <c r="D51" s="5"/>
      <c r="E51" s="7"/>
      <c r="F51" s="211">
        <v>2</v>
      </c>
      <c r="G51" s="206">
        <v>139</v>
      </c>
      <c r="H51" s="207"/>
      <c r="I51" s="207"/>
      <c r="J51" s="208"/>
      <c r="K51" s="208"/>
      <c r="L51" s="210"/>
      <c r="M51" s="100"/>
      <c r="N51" s="24"/>
      <c r="O51" s="24"/>
      <c r="P51" s="101"/>
      <c r="Q51" s="101"/>
      <c r="R51" s="25"/>
      <c r="S51" s="25"/>
      <c r="T51" s="102"/>
      <c r="U51" s="102"/>
      <c r="V51" s="87">
        <f t="shared" si="0"/>
        <v>139</v>
      </c>
      <c r="W51" s="87"/>
      <c r="X51" s="103"/>
    </row>
    <row r="52" spans="1:24" ht="18.75">
      <c r="A52" s="4">
        <v>45</v>
      </c>
      <c r="B52" s="5" t="s">
        <v>37</v>
      </c>
      <c r="C52" s="6"/>
      <c r="D52" s="5"/>
      <c r="E52" s="7"/>
      <c r="F52" s="211">
        <v>8</v>
      </c>
      <c r="G52" s="206">
        <v>484</v>
      </c>
      <c r="H52" s="207"/>
      <c r="I52" s="207"/>
      <c r="J52" s="208"/>
      <c r="K52" s="208"/>
      <c r="L52" s="210"/>
      <c r="M52" s="100"/>
      <c r="N52" s="24"/>
      <c r="O52" s="24"/>
      <c r="P52" s="101"/>
      <c r="Q52" s="101"/>
      <c r="R52" s="25"/>
      <c r="S52" s="25"/>
      <c r="T52" s="102"/>
      <c r="U52" s="102"/>
      <c r="V52" s="87">
        <f t="shared" si="0"/>
        <v>484</v>
      </c>
      <c r="W52" s="87"/>
      <c r="X52" s="103"/>
    </row>
    <row r="53" spans="1:24" ht="18.75">
      <c r="A53" s="4">
        <v>46</v>
      </c>
      <c r="B53" s="5" t="s">
        <v>131</v>
      </c>
      <c r="C53" s="6"/>
      <c r="D53" s="5"/>
      <c r="E53" s="7"/>
      <c r="F53" s="206"/>
      <c r="G53" s="206"/>
      <c r="H53" s="207"/>
      <c r="I53" s="207"/>
      <c r="J53" s="208"/>
      <c r="K53" s="208"/>
      <c r="L53" s="210"/>
      <c r="M53" s="100"/>
      <c r="N53" s="24"/>
      <c r="O53" s="24"/>
      <c r="P53" s="101"/>
      <c r="Q53" s="101"/>
      <c r="R53" s="25"/>
      <c r="S53" s="25"/>
      <c r="T53" s="102"/>
      <c r="U53" s="102"/>
      <c r="V53" s="87">
        <v>0</v>
      </c>
      <c r="W53" s="87"/>
      <c r="X53" s="103"/>
    </row>
    <row r="54" spans="1:24" ht="18.75">
      <c r="A54" s="4">
        <v>47</v>
      </c>
      <c r="B54" s="5" t="s">
        <v>53</v>
      </c>
      <c r="C54" s="6"/>
      <c r="D54" s="5"/>
      <c r="E54" s="7"/>
      <c r="F54" s="206"/>
      <c r="G54" s="206"/>
      <c r="H54" s="207"/>
      <c r="I54" s="207"/>
      <c r="J54" s="208"/>
      <c r="K54" s="208"/>
      <c r="L54" s="210"/>
      <c r="M54" s="100"/>
      <c r="N54" s="24"/>
      <c r="O54" s="24"/>
      <c r="P54" s="101"/>
      <c r="Q54" s="101"/>
      <c r="R54" s="25"/>
      <c r="S54" s="25"/>
      <c r="T54" s="102"/>
      <c r="U54" s="102"/>
      <c r="V54" s="87">
        <v>0</v>
      </c>
      <c r="W54" s="87"/>
      <c r="X54" s="103"/>
    </row>
    <row r="55" spans="1:24" ht="18.75">
      <c r="A55" s="4">
        <v>48</v>
      </c>
      <c r="B55" s="5" t="s">
        <v>47</v>
      </c>
      <c r="C55" s="6"/>
      <c r="D55" s="5"/>
      <c r="E55" s="7"/>
      <c r="F55" s="206"/>
      <c r="G55" s="206"/>
      <c r="H55" s="207"/>
      <c r="I55" s="207"/>
      <c r="J55" s="208"/>
      <c r="K55" s="208"/>
      <c r="L55" s="210"/>
      <c r="M55" s="100"/>
      <c r="N55" s="24"/>
      <c r="O55" s="24"/>
      <c r="P55" s="101"/>
      <c r="Q55" s="101"/>
      <c r="R55" s="25"/>
      <c r="S55" s="25"/>
      <c r="T55" s="102"/>
      <c r="U55" s="102"/>
      <c r="V55" s="87">
        <v>0</v>
      </c>
      <c r="W55" s="87"/>
      <c r="X55" s="103"/>
    </row>
    <row r="56" spans="1:24" ht="18.75">
      <c r="A56" s="4">
        <v>49</v>
      </c>
      <c r="B56" s="5" t="s">
        <v>16</v>
      </c>
      <c r="C56" s="6"/>
      <c r="D56" s="5"/>
      <c r="E56" s="7"/>
      <c r="F56" s="206">
        <v>1</v>
      </c>
      <c r="G56" s="206">
        <v>32</v>
      </c>
      <c r="H56" s="207"/>
      <c r="I56" s="207"/>
      <c r="J56" s="208"/>
      <c r="K56" s="208"/>
      <c r="L56" s="210"/>
      <c r="M56" s="100"/>
      <c r="N56" s="24"/>
      <c r="O56" s="24"/>
      <c r="P56" s="101"/>
      <c r="Q56" s="101"/>
      <c r="R56" s="25"/>
      <c r="S56" s="25"/>
      <c r="T56" s="102"/>
      <c r="U56" s="102"/>
      <c r="V56" s="87">
        <f t="shared" si="0"/>
        <v>32</v>
      </c>
      <c r="W56" s="87"/>
      <c r="X56" s="103"/>
    </row>
    <row r="57" spans="1:24" ht="18.75">
      <c r="A57" s="4">
        <v>50</v>
      </c>
      <c r="B57" s="5" t="s">
        <v>13</v>
      </c>
      <c r="C57" s="6"/>
      <c r="D57" s="5"/>
      <c r="E57" s="7"/>
      <c r="F57" s="206">
        <v>28</v>
      </c>
      <c r="G57" s="206">
        <v>1256</v>
      </c>
      <c r="H57" s="207">
        <v>3</v>
      </c>
      <c r="I57" s="207">
        <v>132</v>
      </c>
      <c r="J57" s="208"/>
      <c r="K57" s="208"/>
      <c r="L57" s="210"/>
      <c r="M57" s="100"/>
      <c r="N57" s="24"/>
      <c r="O57" s="24"/>
      <c r="P57" s="101"/>
      <c r="Q57" s="101"/>
      <c r="R57" s="25"/>
      <c r="S57" s="25"/>
      <c r="T57" s="102"/>
      <c r="U57" s="102"/>
      <c r="V57" s="87">
        <f t="shared" si="0"/>
        <v>1388</v>
      </c>
      <c r="W57" s="87"/>
      <c r="X57" s="103"/>
    </row>
    <row r="58" spans="1:24" ht="18.75">
      <c r="A58" s="4">
        <v>51</v>
      </c>
      <c r="B58" s="5" t="s">
        <v>14</v>
      </c>
      <c r="C58" s="6"/>
      <c r="D58" s="5"/>
      <c r="E58" s="7"/>
      <c r="F58" s="206">
        <v>39</v>
      </c>
      <c r="G58" s="206">
        <v>1437</v>
      </c>
      <c r="H58" s="207">
        <v>6</v>
      </c>
      <c r="I58" s="207">
        <v>279</v>
      </c>
      <c r="J58" s="208"/>
      <c r="K58" s="208"/>
      <c r="L58" s="210"/>
      <c r="M58" s="100"/>
      <c r="N58" s="24"/>
      <c r="O58" s="24"/>
      <c r="P58" s="101"/>
      <c r="Q58" s="101"/>
      <c r="R58" s="25"/>
      <c r="S58" s="25"/>
      <c r="T58" s="102"/>
      <c r="U58" s="102"/>
      <c r="V58" s="87">
        <f t="shared" si="0"/>
        <v>1716</v>
      </c>
      <c r="W58" s="87"/>
      <c r="X58" s="103"/>
    </row>
    <row r="59" spans="1:24" ht="18.75">
      <c r="A59" s="4">
        <v>52</v>
      </c>
      <c r="B59" s="5" t="s">
        <v>44</v>
      </c>
      <c r="C59" s="6"/>
      <c r="D59" s="5"/>
      <c r="E59" s="7"/>
      <c r="F59" s="206"/>
      <c r="G59" s="206"/>
      <c r="H59" s="207">
        <v>33</v>
      </c>
      <c r="I59" s="207">
        <v>1423</v>
      </c>
      <c r="J59" s="208"/>
      <c r="K59" s="208"/>
      <c r="L59" s="210"/>
      <c r="M59" s="100"/>
      <c r="N59" s="24"/>
      <c r="O59" s="24"/>
      <c r="P59" s="101"/>
      <c r="Q59" s="101"/>
      <c r="R59" s="25"/>
      <c r="S59" s="25"/>
      <c r="T59" s="102"/>
      <c r="U59" s="102"/>
      <c r="V59" s="87">
        <f t="shared" si="0"/>
        <v>1423</v>
      </c>
      <c r="W59" s="87"/>
      <c r="X59" s="103"/>
    </row>
    <row r="60" spans="1:24" ht="18.75">
      <c r="A60" s="4">
        <v>53</v>
      </c>
      <c r="B60" s="5" t="s">
        <v>15</v>
      </c>
      <c r="C60" s="6"/>
      <c r="D60" s="5"/>
      <c r="E60" s="7"/>
      <c r="F60" s="206">
        <v>50</v>
      </c>
      <c r="G60" s="206">
        <v>4116</v>
      </c>
      <c r="H60" s="207"/>
      <c r="I60" s="207"/>
      <c r="J60" s="208"/>
      <c r="K60" s="208"/>
      <c r="L60" s="210">
        <v>26</v>
      </c>
      <c r="M60" s="100">
        <v>416</v>
      </c>
      <c r="N60" s="24"/>
      <c r="O60" s="24"/>
      <c r="P60" s="101"/>
      <c r="Q60" s="101"/>
      <c r="R60" s="25"/>
      <c r="S60" s="25"/>
      <c r="T60" s="102"/>
      <c r="U60" s="102"/>
      <c r="V60" s="87">
        <f t="shared" si="0"/>
        <v>4532</v>
      </c>
      <c r="W60" s="87"/>
      <c r="X60" s="103"/>
    </row>
    <row r="61" spans="1:24" ht="18.75">
      <c r="A61" s="4">
        <v>54</v>
      </c>
      <c r="B61" s="5" t="s">
        <v>48</v>
      </c>
      <c r="C61" s="6"/>
      <c r="D61" s="5"/>
      <c r="E61" s="7"/>
      <c r="F61" s="206">
        <v>1</v>
      </c>
      <c r="G61" s="206">
        <v>37</v>
      </c>
      <c r="H61" s="207"/>
      <c r="I61" s="207"/>
      <c r="J61" s="208"/>
      <c r="K61" s="208"/>
      <c r="L61" s="210">
        <v>1</v>
      </c>
      <c r="M61" s="100">
        <v>18</v>
      </c>
      <c r="N61" s="24"/>
      <c r="O61" s="24"/>
      <c r="P61" s="101"/>
      <c r="Q61" s="101"/>
      <c r="R61" s="25"/>
      <c r="S61" s="25"/>
      <c r="T61" s="102"/>
      <c r="U61" s="102"/>
      <c r="V61" s="87">
        <f t="shared" si="0"/>
        <v>55</v>
      </c>
      <c r="W61" s="87"/>
      <c r="X61" s="103"/>
    </row>
    <row r="62" spans="1:24" ht="18.75">
      <c r="A62" s="4">
        <v>55</v>
      </c>
      <c r="B62" s="5" t="s">
        <v>42</v>
      </c>
      <c r="C62" s="6"/>
      <c r="D62" s="5"/>
      <c r="E62" s="7"/>
      <c r="F62" s="206">
        <v>12</v>
      </c>
      <c r="G62" s="206">
        <v>624</v>
      </c>
      <c r="H62" s="207"/>
      <c r="I62" s="207"/>
      <c r="J62" s="208"/>
      <c r="K62" s="208"/>
      <c r="L62" s="210"/>
      <c r="M62" s="100"/>
      <c r="N62" s="24"/>
      <c r="O62" s="24"/>
      <c r="P62" s="101"/>
      <c r="Q62" s="101"/>
      <c r="R62" s="25"/>
      <c r="S62" s="25"/>
      <c r="T62" s="102"/>
      <c r="U62" s="102"/>
      <c r="V62" s="87">
        <f t="shared" si="0"/>
        <v>624</v>
      </c>
      <c r="W62" s="87"/>
      <c r="X62" s="103"/>
    </row>
    <row r="63" spans="1:24" ht="18.75">
      <c r="A63" s="4">
        <v>56</v>
      </c>
      <c r="B63" s="5" t="s">
        <v>23</v>
      </c>
      <c r="C63" s="6"/>
      <c r="D63" s="5"/>
      <c r="E63" s="7"/>
      <c r="F63" s="206"/>
      <c r="G63" s="206"/>
      <c r="H63" s="207">
        <v>93</v>
      </c>
      <c r="I63" s="207">
        <v>4603</v>
      </c>
      <c r="J63" s="208"/>
      <c r="K63" s="208"/>
      <c r="L63" s="210"/>
      <c r="M63" s="100"/>
      <c r="N63" s="24"/>
      <c r="O63" s="24"/>
      <c r="P63" s="101"/>
      <c r="Q63" s="101"/>
      <c r="R63" s="25"/>
      <c r="S63" s="25"/>
      <c r="T63" s="102"/>
      <c r="U63" s="102"/>
      <c r="V63" s="87">
        <f t="shared" si="0"/>
        <v>4603</v>
      </c>
      <c r="W63" s="87"/>
      <c r="X63" s="103"/>
    </row>
    <row r="64" spans="1:24" ht="18.75">
      <c r="A64" s="4">
        <v>57</v>
      </c>
      <c r="B64" s="5" t="s">
        <v>41</v>
      </c>
      <c r="C64" s="6"/>
      <c r="D64" s="5"/>
      <c r="E64" s="7"/>
      <c r="F64" s="206">
        <v>2</v>
      </c>
      <c r="G64" s="206">
        <v>149</v>
      </c>
      <c r="H64" s="212"/>
      <c r="I64" s="212"/>
      <c r="J64" s="208">
        <v>1</v>
      </c>
      <c r="K64" s="208">
        <v>1170</v>
      </c>
      <c r="L64" s="210"/>
      <c r="M64" s="100"/>
      <c r="N64" s="24"/>
      <c r="O64" s="24"/>
      <c r="P64" s="101"/>
      <c r="Q64" s="101"/>
      <c r="R64" s="25"/>
      <c r="S64" s="25"/>
      <c r="T64" s="102"/>
      <c r="U64" s="102"/>
      <c r="V64" s="87">
        <f t="shared" si="0"/>
        <v>1319</v>
      </c>
      <c r="W64" s="87"/>
      <c r="X64" s="103"/>
    </row>
    <row r="65" spans="1:24" ht="18.75">
      <c r="A65" s="4">
        <v>58</v>
      </c>
      <c r="B65" s="5" t="s">
        <v>45</v>
      </c>
      <c r="C65" s="6"/>
      <c r="D65" s="5"/>
      <c r="E65" s="7"/>
      <c r="F65" s="211">
        <v>12</v>
      </c>
      <c r="G65" s="211">
        <v>414</v>
      </c>
      <c r="H65" s="212">
        <v>29</v>
      </c>
      <c r="I65" s="212">
        <v>1426</v>
      </c>
      <c r="J65" s="208"/>
      <c r="K65" s="208"/>
      <c r="L65" s="210"/>
      <c r="M65" s="100"/>
      <c r="N65" s="24"/>
      <c r="O65" s="24"/>
      <c r="P65" s="101"/>
      <c r="Q65" s="101"/>
      <c r="R65" s="25"/>
      <c r="S65" s="25"/>
      <c r="T65" s="102"/>
      <c r="U65" s="102"/>
      <c r="V65" s="87">
        <f t="shared" si="0"/>
        <v>1840</v>
      </c>
      <c r="W65" s="89"/>
      <c r="X65" s="103"/>
    </row>
    <row r="66" spans="1:24" ht="18.75">
      <c r="A66" s="4">
        <v>59</v>
      </c>
      <c r="B66" s="5" t="s">
        <v>43</v>
      </c>
      <c r="C66" s="6"/>
      <c r="D66" s="5"/>
      <c r="E66" s="7"/>
      <c r="F66" s="211">
        <v>8</v>
      </c>
      <c r="G66" s="211">
        <v>416</v>
      </c>
      <c r="H66" s="212"/>
      <c r="I66" s="212"/>
      <c r="J66" s="208"/>
      <c r="K66" s="208"/>
      <c r="L66" s="210"/>
      <c r="M66" s="100"/>
      <c r="N66" s="24"/>
      <c r="O66" s="24"/>
      <c r="P66" s="101"/>
      <c r="Q66" s="101"/>
      <c r="R66" s="25"/>
      <c r="S66" s="25"/>
      <c r="T66" s="102">
        <v>1</v>
      </c>
      <c r="U66" s="102">
        <v>3</v>
      </c>
      <c r="V66" s="87">
        <f t="shared" si="0"/>
        <v>419</v>
      </c>
      <c r="W66" s="87"/>
      <c r="X66" s="103"/>
    </row>
    <row r="67" spans="1:24" ht="18.75">
      <c r="A67" s="4">
        <v>60</v>
      </c>
      <c r="B67" s="5" t="s">
        <v>49</v>
      </c>
      <c r="C67" s="6"/>
      <c r="D67" s="5"/>
      <c r="E67" s="7"/>
      <c r="F67" s="206">
        <v>16</v>
      </c>
      <c r="G67" s="206">
        <v>587</v>
      </c>
      <c r="H67" s="207"/>
      <c r="I67" s="207"/>
      <c r="J67" s="208"/>
      <c r="K67" s="208"/>
      <c r="L67" s="210"/>
      <c r="M67" s="100"/>
      <c r="N67" s="24"/>
      <c r="O67" s="24"/>
      <c r="P67" s="101"/>
      <c r="Q67" s="101"/>
      <c r="R67" s="25"/>
      <c r="S67" s="25"/>
      <c r="T67" s="102"/>
      <c r="U67" s="102"/>
      <c r="V67" s="87">
        <f t="shared" si="0"/>
        <v>587</v>
      </c>
      <c r="W67" s="87"/>
      <c r="X67" s="103"/>
    </row>
    <row r="68" spans="1:24" ht="18.75">
      <c r="A68" s="4">
        <v>61</v>
      </c>
      <c r="B68" s="5" t="s">
        <v>46</v>
      </c>
      <c r="C68" s="6"/>
      <c r="D68" s="5"/>
      <c r="E68" s="7"/>
      <c r="F68" s="211"/>
      <c r="G68" s="211"/>
      <c r="H68" s="212">
        <v>58</v>
      </c>
      <c r="I68" s="212">
        <v>3003</v>
      </c>
      <c r="J68" s="208"/>
      <c r="K68" s="208"/>
      <c r="L68" s="210"/>
      <c r="M68" s="100"/>
      <c r="N68" s="24"/>
      <c r="O68" s="24"/>
      <c r="P68" s="101"/>
      <c r="Q68" s="101"/>
      <c r="R68" s="25"/>
      <c r="S68" s="25"/>
      <c r="T68" s="102"/>
      <c r="U68" s="102"/>
      <c r="V68" s="87">
        <f t="shared" si="0"/>
        <v>3003</v>
      </c>
      <c r="W68" s="87"/>
      <c r="X68" s="103"/>
    </row>
    <row r="69" spans="1:24" ht="18.75">
      <c r="A69" s="4">
        <v>62</v>
      </c>
      <c r="B69" s="5" t="s">
        <v>54</v>
      </c>
      <c r="C69" s="6"/>
      <c r="D69" s="5"/>
      <c r="E69" s="7"/>
      <c r="F69" s="206">
        <v>1</v>
      </c>
      <c r="G69" s="206">
        <v>37</v>
      </c>
      <c r="H69" s="207"/>
      <c r="I69" s="207"/>
      <c r="J69" s="208"/>
      <c r="K69" s="208"/>
      <c r="L69" s="210"/>
      <c r="M69" s="100"/>
      <c r="N69" s="24"/>
      <c r="O69" s="24"/>
      <c r="P69" s="101"/>
      <c r="Q69" s="101"/>
      <c r="R69" s="25"/>
      <c r="S69" s="25"/>
      <c r="T69" s="102"/>
      <c r="U69" s="102"/>
      <c r="V69" s="87">
        <f t="shared" si="0"/>
        <v>37</v>
      </c>
      <c r="W69" s="87"/>
      <c r="X69" s="103"/>
    </row>
    <row r="70" spans="1:24" ht="18.75">
      <c r="A70" s="4">
        <v>63</v>
      </c>
      <c r="B70" s="5" t="s">
        <v>57</v>
      </c>
      <c r="C70" s="6"/>
      <c r="D70" s="5"/>
      <c r="E70" s="7"/>
      <c r="F70" s="206"/>
      <c r="G70" s="206"/>
      <c r="H70" s="207"/>
      <c r="I70" s="207"/>
      <c r="J70" s="208"/>
      <c r="K70" s="208"/>
      <c r="L70" s="210"/>
      <c r="M70" s="100"/>
      <c r="N70" s="24"/>
      <c r="O70" s="24"/>
      <c r="P70" s="101"/>
      <c r="Q70" s="101"/>
      <c r="R70" s="25"/>
      <c r="S70" s="25"/>
      <c r="T70" s="102"/>
      <c r="U70" s="102"/>
      <c r="V70" s="87">
        <f aca="true" t="shared" si="1" ref="V70:V97">G70+I70+K70+M70+O70+Q70+S70+U70</f>
        <v>0</v>
      </c>
      <c r="W70" s="87"/>
      <c r="X70" s="103"/>
    </row>
    <row r="71" spans="1:24" ht="18.75">
      <c r="A71" s="4">
        <v>64</v>
      </c>
      <c r="B71" s="5" t="s">
        <v>40</v>
      </c>
      <c r="C71" s="6"/>
      <c r="D71" s="5"/>
      <c r="E71" s="7"/>
      <c r="F71" s="211">
        <v>1</v>
      </c>
      <c r="G71" s="211">
        <v>32</v>
      </c>
      <c r="H71" s="212"/>
      <c r="I71" s="212"/>
      <c r="J71" s="208"/>
      <c r="K71" s="208"/>
      <c r="L71" s="210"/>
      <c r="M71" s="100"/>
      <c r="N71" s="24"/>
      <c r="O71" s="24"/>
      <c r="P71" s="101"/>
      <c r="Q71" s="101"/>
      <c r="R71" s="25"/>
      <c r="S71" s="25"/>
      <c r="T71" s="102"/>
      <c r="U71" s="102"/>
      <c r="V71" s="87">
        <f t="shared" si="1"/>
        <v>32</v>
      </c>
      <c r="W71" s="87"/>
      <c r="X71" s="103"/>
    </row>
    <row r="72" spans="1:24" ht="18.75">
      <c r="A72" s="4">
        <v>65</v>
      </c>
      <c r="B72" s="5" t="s">
        <v>24</v>
      </c>
      <c r="C72" s="6"/>
      <c r="D72" s="5"/>
      <c r="E72" s="7"/>
      <c r="F72" s="211">
        <v>2</v>
      </c>
      <c r="G72" s="211">
        <v>106</v>
      </c>
      <c r="H72" s="212"/>
      <c r="I72" s="212"/>
      <c r="J72" s="208"/>
      <c r="K72" s="208"/>
      <c r="L72" s="210">
        <v>1</v>
      </c>
      <c r="M72" s="100">
        <v>16</v>
      </c>
      <c r="N72" s="24"/>
      <c r="O72" s="24"/>
      <c r="P72" s="101"/>
      <c r="Q72" s="101"/>
      <c r="R72" s="25"/>
      <c r="S72" s="25"/>
      <c r="T72" s="102"/>
      <c r="U72" s="102"/>
      <c r="V72" s="87">
        <f t="shared" si="1"/>
        <v>122</v>
      </c>
      <c r="W72" s="87"/>
      <c r="X72" s="103"/>
    </row>
    <row r="73" spans="1:24" ht="18.75">
      <c r="A73" s="4">
        <v>66</v>
      </c>
      <c r="B73" s="5" t="s">
        <v>50</v>
      </c>
      <c r="C73" s="6"/>
      <c r="D73" s="5"/>
      <c r="E73" s="7"/>
      <c r="F73" s="211">
        <v>13</v>
      </c>
      <c r="G73" s="211">
        <v>539</v>
      </c>
      <c r="H73" s="212"/>
      <c r="I73" s="212"/>
      <c r="J73" s="208"/>
      <c r="K73" s="208"/>
      <c r="L73" s="210">
        <v>3</v>
      </c>
      <c r="M73" s="100">
        <v>48</v>
      </c>
      <c r="N73" s="24"/>
      <c r="O73" s="24"/>
      <c r="P73" s="101"/>
      <c r="Q73" s="101"/>
      <c r="R73" s="25"/>
      <c r="S73" s="25"/>
      <c r="T73" s="102"/>
      <c r="U73" s="102"/>
      <c r="V73" s="87">
        <f t="shared" si="1"/>
        <v>587</v>
      </c>
      <c r="W73" s="87"/>
      <c r="X73" s="103"/>
    </row>
    <row r="74" spans="1:24" ht="18.75">
      <c r="A74" s="4">
        <v>67</v>
      </c>
      <c r="B74" s="5" t="s">
        <v>56</v>
      </c>
      <c r="C74" s="6"/>
      <c r="D74" s="5"/>
      <c r="E74" s="7"/>
      <c r="F74" s="211"/>
      <c r="G74" s="211"/>
      <c r="H74" s="212"/>
      <c r="I74" s="212"/>
      <c r="J74" s="208"/>
      <c r="K74" s="208"/>
      <c r="L74" s="210"/>
      <c r="M74" s="100"/>
      <c r="N74" s="24"/>
      <c r="O74" s="24"/>
      <c r="P74" s="101"/>
      <c r="Q74" s="101"/>
      <c r="R74" s="25"/>
      <c r="S74" s="25"/>
      <c r="T74" s="102"/>
      <c r="U74" s="102"/>
      <c r="V74" s="87">
        <f t="shared" si="1"/>
        <v>0</v>
      </c>
      <c r="W74" s="87"/>
      <c r="X74" s="103"/>
    </row>
    <row r="75" spans="1:24" ht="18.75">
      <c r="A75" s="4">
        <v>68</v>
      </c>
      <c r="B75" s="5" t="s">
        <v>73</v>
      </c>
      <c r="C75" s="6"/>
      <c r="D75" s="5"/>
      <c r="E75" s="7"/>
      <c r="F75" s="211">
        <v>19</v>
      </c>
      <c r="G75" s="211">
        <v>1070</v>
      </c>
      <c r="H75" s="212"/>
      <c r="I75" s="212"/>
      <c r="J75" s="208"/>
      <c r="K75" s="208"/>
      <c r="L75" s="213">
        <v>2</v>
      </c>
      <c r="M75" s="100">
        <v>32</v>
      </c>
      <c r="N75" s="24"/>
      <c r="O75" s="24"/>
      <c r="P75" s="101"/>
      <c r="Q75" s="101"/>
      <c r="R75" s="25"/>
      <c r="S75" s="25"/>
      <c r="T75" s="102"/>
      <c r="U75" s="102"/>
      <c r="V75" s="87">
        <f t="shared" si="1"/>
        <v>1102</v>
      </c>
      <c r="W75" s="87"/>
      <c r="X75" s="103"/>
    </row>
    <row r="76" spans="1:24" ht="18.75">
      <c r="A76" s="4">
        <v>69</v>
      </c>
      <c r="B76" s="5" t="s">
        <v>84</v>
      </c>
      <c r="C76" s="6"/>
      <c r="D76" s="5"/>
      <c r="E76" s="7"/>
      <c r="F76" s="206">
        <v>8</v>
      </c>
      <c r="G76" s="211">
        <v>331</v>
      </c>
      <c r="H76" s="212"/>
      <c r="I76" s="212"/>
      <c r="J76" s="208"/>
      <c r="K76" s="208"/>
      <c r="L76" s="210">
        <v>19</v>
      </c>
      <c r="M76" s="100">
        <v>342</v>
      </c>
      <c r="N76" s="24"/>
      <c r="O76" s="24"/>
      <c r="P76" s="101"/>
      <c r="Q76" s="101"/>
      <c r="R76" s="25"/>
      <c r="S76" s="25"/>
      <c r="T76" s="102"/>
      <c r="U76" s="102"/>
      <c r="V76" s="87">
        <v>0</v>
      </c>
      <c r="W76" s="87">
        <f>U76+S76+Q76+O76+M76+K76+I76+G76</f>
        <v>673</v>
      </c>
      <c r="X76" s="103"/>
    </row>
    <row r="77" spans="1:24" ht="18.75">
      <c r="A77" s="4">
        <v>70</v>
      </c>
      <c r="B77" s="5" t="s">
        <v>85</v>
      </c>
      <c r="C77" s="6"/>
      <c r="D77" s="5"/>
      <c r="E77" s="7"/>
      <c r="F77" s="206"/>
      <c r="G77" s="206"/>
      <c r="H77" s="207"/>
      <c r="I77" s="207"/>
      <c r="J77" s="208"/>
      <c r="K77" s="208"/>
      <c r="L77" s="210"/>
      <c r="M77" s="100"/>
      <c r="N77" s="24"/>
      <c r="O77" s="24"/>
      <c r="P77" s="101"/>
      <c r="Q77" s="101"/>
      <c r="R77" s="25"/>
      <c r="S77" s="25"/>
      <c r="T77" s="102"/>
      <c r="U77" s="102"/>
      <c r="V77" s="87">
        <f t="shared" si="1"/>
        <v>0</v>
      </c>
      <c r="W77" s="87">
        <f aca="true" t="shared" si="2" ref="W77:W82">G77+I77+K77+M77+O77+Q77+S77+U77</f>
        <v>0</v>
      </c>
      <c r="X77" s="103"/>
    </row>
    <row r="78" spans="1:24" ht="18.75">
      <c r="A78" s="4">
        <v>71</v>
      </c>
      <c r="B78" s="5" t="s">
        <v>90</v>
      </c>
      <c r="C78" s="6"/>
      <c r="D78" s="5"/>
      <c r="E78" s="7"/>
      <c r="F78" s="206"/>
      <c r="G78" s="206"/>
      <c r="H78" s="207"/>
      <c r="I78" s="207"/>
      <c r="J78" s="208"/>
      <c r="K78" s="208"/>
      <c r="L78" s="210"/>
      <c r="M78" s="100"/>
      <c r="N78" s="24"/>
      <c r="O78" s="24"/>
      <c r="P78" s="101"/>
      <c r="Q78" s="101"/>
      <c r="R78" s="25"/>
      <c r="S78" s="25"/>
      <c r="T78" s="102"/>
      <c r="U78" s="102"/>
      <c r="V78" s="87">
        <f t="shared" si="1"/>
        <v>0</v>
      </c>
      <c r="W78" s="87">
        <f t="shared" si="2"/>
        <v>0</v>
      </c>
      <c r="X78" s="103"/>
    </row>
    <row r="79" spans="1:24" ht="18.75">
      <c r="A79" s="4">
        <v>72</v>
      </c>
      <c r="B79" s="5" t="s">
        <v>74</v>
      </c>
      <c r="C79" s="6"/>
      <c r="D79" s="5"/>
      <c r="E79" s="7"/>
      <c r="F79" s="206"/>
      <c r="G79" s="206"/>
      <c r="H79" s="207"/>
      <c r="I79" s="207"/>
      <c r="J79" s="208"/>
      <c r="K79" s="208"/>
      <c r="L79" s="210"/>
      <c r="M79" s="100"/>
      <c r="N79" s="24"/>
      <c r="O79" s="24"/>
      <c r="P79" s="101"/>
      <c r="Q79" s="101"/>
      <c r="R79" s="25"/>
      <c r="S79" s="25"/>
      <c r="T79" s="102"/>
      <c r="U79" s="102"/>
      <c r="V79" s="87">
        <v>0</v>
      </c>
      <c r="W79" s="87">
        <f t="shared" si="2"/>
        <v>0</v>
      </c>
      <c r="X79" s="103"/>
    </row>
    <row r="80" spans="1:24" ht="18.75">
      <c r="A80" s="4">
        <v>73</v>
      </c>
      <c r="B80" s="5" t="s">
        <v>88</v>
      </c>
      <c r="C80" s="6"/>
      <c r="D80" s="5"/>
      <c r="E80" s="7"/>
      <c r="F80" s="206"/>
      <c r="G80" s="206"/>
      <c r="H80" s="207"/>
      <c r="I80" s="207"/>
      <c r="J80" s="208"/>
      <c r="K80" s="208"/>
      <c r="L80" s="210"/>
      <c r="M80" s="100"/>
      <c r="N80" s="24"/>
      <c r="O80" s="24"/>
      <c r="P80" s="101"/>
      <c r="Q80" s="101"/>
      <c r="R80" s="25"/>
      <c r="S80" s="25"/>
      <c r="T80" s="102"/>
      <c r="U80" s="102"/>
      <c r="V80" s="87">
        <f t="shared" si="1"/>
        <v>0</v>
      </c>
      <c r="W80" s="87">
        <f t="shared" si="2"/>
        <v>0</v>
      </c>
      <c r="X80" s="103"/>
    </row>
    <row r="81" spans="1:24" ht="18.75">
      <c r="A81" s="4">
        <v>74</v>
      </c>
      <c r="B81" s="5" t="s">
        <v>82</v>
      </c>
      <c r="C81" s="6"/>
      <c r="D81" s="5"/>
      <c r="E81" s="7"/>
      <c r="F81" s="206">
        <v>1</v>
      </c>
      <c r="G81" s="206">
        <v>37</v>
      </c>
      <c r="H81" s="207"/>
      <c r="I81" s="207"/>
      <c r="J81" s="208"/>
      <c r="K81" s="208"/>
      <c r="L81" s="210"/>
      <c r="M81" s="100"/>
      <c r="N81" s="24"/>
      <c r="O81" s="24"/>
      <c r="P81" s="101"/>
      <c r="Q81" s="101"/>
      <c r="R81" s="25"/>
      <c r="S81" s="25"/>
      <c r="T81" s="102"/>
      <c r="U81" s="102"/>
      <c r="V81" s="87">
        <v>0</v>
      </c>
      <c r="W81" s="87">
        <v>37</v>
      </c>
      <c r="X81" s="103"/>
    </row>
    <row r="82" spans="1:24" ht="18.75">
      <c r="A82" s="4">
        <v>75</v>
      </c>
      <c r="B82" s="5" t="s">
        <v>75</v>
      </c>
      <c r="C82" s="6"/>
      <c r="D82" s="5"/>
      <c r="E82" s="7"/>
      <c r="F82" s="206">
        <v>7</v>
      </c>
      <c r="G82" s="211">
        <v>259</v>
      </c>
      <c r="H82" s="212"/>
      <c r="I82" s="212"/>
      <c r="J82" s="208"/>
      <c r="K82" s="208"/>
      <c r="L82" s="210"/>
      <c r="M82" s="100"/>
      <c r="N82" s="24"/>
      <c r="O82" s="24"/>
      <c r="P82" s="101"/>
      <c r="Q82" s="101"/>
      <c r="R82" s="25"/>
      <c r="S82" s="25"/>
      <c r="T82" s="102"/>
      <c r="U82" s="102"/>
      <c r="V82" s="87">
        <v>0</v>
      </c>
      <c r="W82" s="87">
        <f t="shared" si="2"/>
        <v>259</v>
      </c>
      <c r="X82" s="103"/>
    </row>
    <row r="83" spans="1:24" ht="18.75">
      <c r="A83" s="4">
        <v>76</v>
      </c>
      <c r="B83" s="5" t="s">
        <v>86</v>
      </c>
      <c r="C83" s="6"/>
      <c r="D83" s="5"/>
      <c r="E83" s="7"/>
      <c r="F83" s="206">
        <v>1</v>
      </c>
      <c r="G83" s="206">
        <v>37</v>
      </c>
      <c r="H83" s="207"/>
      <c r="I83" s="212"/>
      <c r="J83" s="208"/>
      <c r="K83" s="208"/>
      <c r="L83" s="210"/>
      <c r="M83" s="100"/>
      <c r="N83" s="24"/>
      <c r="O83" s="24"/>
      <c r="P83" s="101"/>
      <c r="Q83" s="101"/>
      <c r="R83" s="25"/>
      <c r="S83" s="25"/>
      <c r="T83" s="102"/>
      <c r="U83" s="102"/>
      <c r="V83" s="87">
        <v>0</v>
      </c>
      <c r="W83" s="87">
        <v>37</v>
      </c>
      <c r="X83" s="103"/>
    </row>
    <row r="84" spans="1:24" ht="18.75">
      <c r="A84" s="4">
        <v>77</v>
      </c>
      <c r="B84" s="5" t="s">
        <v>76</v>
      </c>
      <c r="C84" s="6"/>
      <c r="D84" s="5"/>
      <c r="E84" s="7"/>
      <c r="F84" s="206"/>
      <c r="G84" s="206"/>
      <c r="H84" s="207"/>
      <c r="I84" s="207"/>
      <c r="J84" s="208"/>
      <c r="K84" s="208"/>
      <c r="L84" s="210"/>
      <c r="M84" s="100"/>
      <c r="N84" s="24"/>
      <c r="O84" s="24"/>
      <c r="P84" s="101"/>
      <c r="Q84" s="101"/>
      <c r="R84" s="25"/>
      <c r="S84" s="25"/>
      <c r="T84" s="102"/>
      <c r="U84" s="102"/>
      <c r="V84" s="87">
        <v>0</v>
      </c>
      <c r="W84" s="87">
        <f>SUM(F84:V84)</f>
        <v>0</v>
      </c>
      <c r="X84" s="103"/>
    </row>
    <row r="85" spans="1:24" ht="18.75">
      <c r="A85" s="4">
        <v>78</v>
      </c>
      <c r="B85" s="5" t="s">
        <v>77</v>
      </c>
      <c r="C85" s="6"/>
      <c r="D85" s="5"/>
      <c r="E85" s="7"/>
      <c r="F85" s="206"/>
      <c r="G85" s="206"/>
      <c r="H85" s="207"/>
      <c r="I85" s="207"/>
      <c r="J85" s="208"/>
      <c r="K85" s="208"/>
      <c r="L85" s="210"/>
      <c r="M85" s="100"/>
      <c r="N85" s="24"/>
      <c r="O85" s="24"/>
      <c r="P85" s="101"/>
      <c r="Q85" s="101"/>
      <c r="R85" s="25"/>
      <c r="S85" s="25"/>
      <c r="T85" s="102"/>
      <c r="U85" s="102"/>
      <c r="V85" s="87">
        <f t="shared" si="1"/>
        <v>0</v>
      </c>
      <c r="W85" s="87">
        <f>SUM(H85:V85)</f>
        <v>0</v>
      </c>
      <c r="X85" s="103"/>
    </row>
    <row r="86" spans="1:24" ht="18.75">
      <c r="A86" s="4"/>
      <c r="B86" s="5" t="s">
        <v>78</v>
      </c>
      <c r="C86" s="6"/>
      <c r="D86" s="5"/>
      <c r="E86" s="7"/>
      <c r="F86" s="206"/>
      <c r="G86" s="206"/>
      <c r="H86" s="207"/>
      <c r="I86" s="212"/>
      <c r="J86" s="208"/>
      <c r="K86" s="208"/>
      <c r="L86" s="210"/>
      <c r="M86" s="100"/>
      <c r="N86" s="24"/>
      <c r="O86" s="24"/>
      <c r="P86" s="101"/>
      <c r="Q86" s="101"/>
      <c r="R86" s="25"/>
      <c r="S86" s="25"/>
      <c r="T86" s="102"/>
      <c r="U86" s="102"/>
      <c r="V86" s="87">
        <f t="shared" si="1"/>
        <v>0</v>
      </c>
      <c r="W86" s="87"/>
      <c r="X86" s="103"/>
    </row>
    <row r="87" spans="1:24" ht="18.75">
      <c r="A87" s="4">
        <v>79</v>
      </c>
      <c r="B87" s="5" t="s">
        <v>38</v>
      </c>
      <c r="C87" s="6"/>
      <c r="D87" s="5"/>
      <c r="E87" s="7"/>
      <c r="F87" s="206">
        <v>5</v>
      </c>
      <c r="G87" s="206">
        <v>185</v>
      </c>
      <c r="H87" s="212"/>
      <c r="I87" s="207"/>
      <c r="J87" s="208"/>
      <c r="K87" s="208"/>
      <c r="L87" s="210"/>
      <c r="M87" s="100"/>
      <c r="N87" s="24"/>
      <c r="O87" s="24"/>
      <c r="P87" s="101"/>
      <c r="Q87" s="101"/>
      <c r="R87" s="25"/>
      <c r="S87" s="25"/>
      <c r="T87" s="102"/>
      <c r="U87" s="102"/>
      <c r="V87" s="87">
        <f t="shared" si="1"/>
        <v>185</v>
      </c>
      <c r="W87" s="87"/>
      <c r="X87" s="103"/>
    </row>
    <row r="88" spans="1:24" ht="18.75">
      <c r="A88" s="4">
        <v>80</v>
      </c>
      <c r="B88" s="5" t="s">
        <v>36</v>
      </c>
      <c r="C88" s="6"/>
      <c r="D88" s="5"/>
      <c r="E88" s="7"/>
      <c r="F88" s="206"/>
      <c r="G88" s="211"/>
      <c r="H88" s="212"/>
      <c r="I88" s="207"/>
      <c r="J88" s="208"/>
      <c r="K88" s="208"/>
      <c r="L88" s="210"/>
      <c r="M88" s="100"/>
      <c r="N88" s="24"/>
      <c r="O88" s="24"/>
      <c r="P88" s="101"/>
      <c r="Q88" s="101"/>
      <c r="R88" s="25"/>
      <c r="S88" s="25"/>
      <c r="T88" s="102"/>
      <c r="U88" s="102"/>
      <c r="V88" s="87">
        <f t="shared" si="1"/>
        <v>0</v>
      </c>
      <c r="W88" s="87"/>
      <c r="X88" s="103"/>
    </row>
    <row r="89" spans="1:24" ht="18.75">
      <c r="A89" s="4">
        <v>81</v>
      </c>
      <c r="B89" s="5" t="s">
        <v>83</v>
      </c>
      <c r="C89" s="6"/>
      <c r="D89" s="5"/>
      <c r="E89" s="7"/>
      <c r="F89" s="206"/>
      <c r="G89" s="206"/>
      <c r="H89" s="207"/>
      <c r="I89" s="207"/>
      <c r="J89" s="208"/>
      <c r="K89" s="208"/>
      <c r="L89" s="210"/>
      <c r="M89" s="100"/>
      <c r="N89" s="24"/>
      <c r="O89" s="24"/>
      <c r="P89" s="101"/>
      <c r="Q89" s="101"/>
      <c r="R89" s="25"/>
      <c r="S89" s="25"/>
      <c r="T89" s="102"/>
      <c r="U89" s="102"/>
      <c r="V89" s="87">
        <f t="shared" si="1"/>
        <v>0</v>
      </c>
      <c r="W89" s="87"/>
      <c r="X89" s="103"/>
    </row>
    <row r="90" spans="1:24" ht="18.75">
      <c r="A90" s="13">
        <v>82</v>
      </c>
      <c r="B90" s="14" t="s">
        <v>87</v>
      </c>
      <c r="C90" s="15"/>
      <c r="D90" s="14"/>
      <c r="E90" s="16"/>
      <c r="F90" s="206"/>
      <c r="G90" s="206"/>
      <c r="H90" s="207"/>
      <c r="I90" s="207"/>
      <c r="J90" s="208"/>
      <c r="K90" s="208"/>
      <c r="L90" s="210"/>
      <c r="M90" s="100"/>
      <c r="N90" s="24"/>
      <c r="O90" s="24"/>
      <c r="P90" s="101"/>
      <c r="Q90" s="101"/>
      <c r="R90" s="25"/>
      <c r="S90" s="25"/>
      <c r="T90" s="102"/>
      <c r="U90" s="180"/>
      <c r="V90" s="87">
        <f t="shared" si="1"/>
        <v>0</v>
      </c>
      <c r="W90" s="87"/>
      <c r="X90" s="103"/>
    </row>
    <row r="91" spans="1:37" s="18" customFormat="1" ht="18.75">
      <c r="A91" s="13">
        <v>83</v>
      </c>
      <c r="B91" s="14" t="s">
        <v>58</v>
      </c>
      <c r="C91" s="15"/>
      <c r="D91" s="14"/>
      <c r="E91" s="16"/>
      <c r="F91" s="206">
        <v>20</v>
      </c>
      <c r="G91" s="206">
        <v>807</v>
      </c>
      <c r="H91" s="207"/>
      <c r="I91" s="207"/>
      <c r="J91" s="208"/>
      <c r="K91" s="208"/>
      <c r="L91" s="210">
        <v>1</v>
      </c>
      <c r="M91" s="100">
        <v>16</v>
      </c>
      <c r="N91" s="24"/>
      <c r="O91" s="181"/>
      <c r="P91" s="182"/>
      <c r="Q91" s="182"/>
      <c r="R91" s="183"/>
      <c r="S91" s="183"/>
      <c r="T91" s="180"/>
      <c r="U91" s="180"/>
      <c r="V91" s="87">
        <f t="shared" si="1"/>
        <v>823</v>
      </c>
      <c r="W91" s="87"/>
      <c r="X91" s="104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8.75">
      <c r="A92" s="4">
        <v>84</v>
      </c>
      <c r="B92" s="5" t="s">
        <v>89</v>
      </c>
      <c r="C92" s="6"/>
      <c r="D92" s="5"/>
      <c r="E92" s="7"/>
      <c r="F92" s="206">
        <v>1</v>
      </c>
      <c r="G92" s="206">
        <v>12</v>
      </c>
      <c r="H92" s="207"/>
      <c r="I92" s="207"/>
      <c r="J92" s="208"/>
      <c r="K92" s="208"/>
      <c r="L92" s="210"/>
      <c r="M92" s="100"/>
      <c r="N92" s="24"/>
      <c r="O92" s="181"/>
      <c r="P92" s="182"/>
      <c r="Q92" s="182"/>
      <c r="R92" s="183"/>
      <c r="S92" s="183"/>
      <c r="T92" s="180"/>
      <c r="U92" s="102"/>
      <c r="V92" s="87">
        <f t="shared" si="1"/>
        <v>12</v>
      </c>
      <c r="W92" s="87"/>
      <c r="X92" s="104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24" ht="18.75">
      <c r="A93" s="4">
        <v>85</v>
      </c>
      <c r="B93" s="5" t="s">
        <v>29</v>
      </c>
      <c r="C93" s="214"/>
      <c r="D93" s="6"/>
      <c r="E93" s="7"/>
      <c r="F93" s="206"/>
      <c r="G93" s="206"/>
      <c r="H93" s="207"/>
      <c r="I93" s="207"/>
      <c r="J93" s="208"/>
      <c r="K93" s="208"/>
      <c r="L93" s="210"/>
      <c r="M93" s="100"/>
      <c r="N93" s="24"/>
      <c r="O93" s="24"/>
      <c r="P93" s="101"/>
      <c r="Q93" s="101"/>
      <c r="R93" s="25"/>
      <c r="S93" s="25"/>
      <c r="T93" s="102"/>
      <c r="U93" s="102"/>
      <c r="V93" s="87">
        <f t="shared" si="1"/>
        <v>0</v>
      </c>
      <c r="W93" s="87"/>
      <c r="X93" s="103"/>
    </row>
    <row r="94" spans="1:24" ht="18.75">
      <c r="A94" s="4">
        <v>86</v>
      </c>
      <c r="B94" s="5" t="s">
        <v>81</v>
      </c>
      <c r="C94" s="6"/>
      <c r="D94" s="5"/>
      <c r="E94" s="7"/>
      <c r="F94" s="206">
        <v>3</v>
      </c>
      <c r="G94" s="206">
        <v>101</v>
      </c>
      <c r="H94" s="207"/>
      <c r="I94" s="212"/>
      <c r="J94" s="208"/>
      <c r="K94" s="208"/>
      <c r="L94" s="210"/>
      <c r="M94" s="100"/>
      <c r="N94" s="24"/>
      <c r="O94" s="24"/>
      <c r="P94" s="101"/>
      <c r="Q94" s="101"/>
      <c r="R94" s="25"/>
      <c r="S94" s="25"/>
      <c r="T94" s="102"/>
      <c r="U94" s="102"/>
      <c r="V94" s="87">
        <f t="shared" si="1"/>
        <v>101</v>
      </c>
      <c r="W94" s="87"/>
      <c r="X94" s="103"/>
    </row>
    <row r="95" spans="1:24" ht="18.75">
      <c r="A95" s="4"/>
      <c r="B95" s="5" t="s">
        <v>110</v>
      </c>
      <c r="C95" s="6"/>
      <c r="D95" s="5"/>
      <c r="E95" s="7"/>
      <c r="F95" s="206"/>
      <c r="G95" s="206"/>
      <c r="H95" s="207"/>
      <c r="I95" s="207"/>
      <c r="J95" s="208"/>
      <c r="K95" s="208"/>
      <c r="L95" s="210"/>
      <c r="M95" s="100"/>
      <c r="N95" s="24"/>
      <c r="O95" s="24"/>
      <c r="P95" s="101"/>
      <c r="Q95" s="101"/>
      <c r="R95" s="25"/>
      <c r="S95" s="25"/>
      <c r="T95" s="102"/>
      <c r="U95" s="102"/>
      <c r="V95" s="87">
        <f t="shared" si="1"/>
        <v>0</v>
      </c>
      <c r="W95" s="87"/>
      <c r="X95" s="103"/>
    </row>
    <row r="96" spans="1:24" ht="18.75">
      <c r="A96" s="4"/>
      <c r="B96" s="5" t="s">
        <v>109</v>
      </c>
      <c r="C96" s="6"/>
      <c r="D96" s="5"/>
      <c r="E96" s="7"/>
      <c r="F96" s="206"/>
      <c r="G96" s="206"/>
      <c r="H96" s="207"/>
      <c r="I96" s="207"/>
      <c r="J96" s="208"/>
      <c r="K96" s="208"/>
      <c r="L96" s="100"/>
      <c r="M96" s="100"/>
      <c r="N96" s="24"/>
      <c r="O96" s="24"/>
      <c r="P96" s="101"/>
      <c r="Q96" s="101"/>
      <c r="R96" s="25"/>
      <c r="S96" s="25"/>
      <c r="T96" s="102"/>
      <c r="U96" s="102"/>
      <c r="V96" s="87">
        <f t="shared" si="1"/>
        <v>0</v>
      </c>
      <c r="W96" s="87"/>
      <c r="X96" s="103"/>
    </row>
    <row r="97" spans="1:24" ht="19.5" thickBot="1">
      <c r="A97" s="4">
        <v>87</v>
      </c>
      <c r="B97" s="5" t="s">
        <v>60</v>
      </c>
      <c r="C97" s="6"/>
      <c r="D97" s="5"/>
      <c r="E97" s="7"/>
      <c r="F97" s="206"/>
      <c r="G97" s="215"/>
      <c r="H97" s="216"/>
      <c r="I97" s="207"/>
      <c r="J97" s="208"/>
      <c r="K97" s="208"/>
      <c r="L97" s="100"/>
      <c r="M97" s="100"/>
      <c r="N97" s="24"/>
      <c r="O97" s="24"/>
      <c r="P97" s="101"/>
      <c r="Q97" s="101"/>
      <c r="R97" s="25"/>
      <c r="S97" s="184"/>
      <c r="T97" s="185"/>
      <c r="U97" s="217"/>
      <c r="V97" s="87">
        <f t="shared" si="1"/>
        <v>0</v>
      </c>
      <c r="W97" s="87"/>
      <c r="X97" s="103"/>
    </row>
    <row r="98" spans="2:24" ht="20.25" thickBot="1" thickTop="1">
      <c r="B98" s="190"/>
      <c r="C98" s="190"/>
      <c r="D98" s="190"/>
      <c r="E98" s="190"/>
      <c r="F98" s="218">
        <f aca="true" t="shared" si="3" ref="F98:O98">SUM(F6:F97)</f>
        <v>1618</v>
      </c>
      <c r="G98" s="218">
        <f t="shared" si="3"/>
        <v>71870</v>
      </c>
      <c r="H98" s="219">
        <f t="shared" si="3"/>
        <v>222</v>
      </c>
      <c r="I98" s="219">
        <f t="shared" si="3"/>
        <v>10866</v>
      </c>
      <c r="J98" s="220">
        <f t="shared" si="3"/>
        <v>3</v>
      </c>
      <c r="K98" s="221">
        <f t="shared" si="3"/>
        <v>2610</v>
      </c>
      <c r="L98" s="222">
        <f t="shared" si="3"/>
        <v>198</v>
      </c>
      <c r="M98" s="222">
        <f t="shared" si="3"/>
        <v>6492</v>
      </c>
      <c r="N98" s="223">
        <f t="shared" si="3"/>
        <v>0</v>
      </c>
      <c r="O98" s="223">
        <f t="shared" si="3"/>
        <v>0</v>
      </c>
      <c r="P98" s="224">
        <f>SUM(P6:P97)</f>
        <v>1</v>
      </c>
      <c r="Q98" s="224">
        <f>SUM(Q6:Q97)</f>
        <v>250</v>
      </c>
      <c r="R98" s="225"/>
      <c r="S98" s="225"/>
      <c r="T98" s="217">
        <f>SUM(T6:T97)</f>
        <v>573</v>
      </c>
      <c r="U98" s="217">
        <f>SUM(U6:U97)</f>
        <v>2863</v>
      </c>
      <c r="V98" s="87">
        <f>SUM(V6:V97)</f>
        <v>93945</v>
      </c>
      <c r="W98" s="87">
        <f>SUM(W76:W97)</f>
        <v>1006</v>
      </c>
      <c r="X98" s="103"/>
    </row>
    <row r="99" spans="2:22" ht="19.5" thickTop="1">
      <c r="B99" s="190"/>
      <c r="C99" s="190"/>
      <c r="D99" s="190"/>
      <c r="E99" s="190"/>
      <c r="F99" s="191"/>
      <c r="V99" s="179"/>
    </row>
    <row r="101" ht="18.75">
      <c r="W101" s="179"/>
    </row>
    <row r="103" spans="13:24" ht="18.75">
      <c r="M103" s="179"/>
      <c r="X103" s="179"/>
    </row>
  </sheetData>
  <sheetProtection/>
  <mergeCells count="5">
    <mergeCell ref="A1:T2"/>
    <mergeCell ref="A4:A5"/>
    <mergeCell ref="B4:E5"/>
    <mergeCell ref="F4:U4"/>
    <mergeCell ref="X4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34">
      <selection activeCell="V5" sqref="V5"/>
    </sheetView>
  </sheetViews>
  <sheetFormatPr defaultColWidth="9.140625" defaultRowHeight="21.75"/>
  <cols>
    <col min="1" max="1" width="5.421875" style="120" customWidth="1"/>
    <col min="2" max="4" width="9.140625" style="120" customWidth="1"/>
    <col min="5" max="5" width="10.7109375" style="120" customWidth="1"/>
    <col min="6" max="6" width="11.7109375" style="120" customWidth="1"/>
    <col min="7" max="7" width="6.140625" style="120" customWidth="1"/>
    <col min="8" max="8" width="5.8515625" style="120" customWidth="1"/>
    <col min="9" max="10" width="5.421875" style="120" customWidth="1"/>
    <col min="11" max="12" width="5.8515625" style="120" customWidth="1"/>
    <col min="13" max="13" width="5.421875" style="120" customWidth="1"/>
    <col min="14" max="14" width="5.140625" style="120" customWidth="1"/>
    <col min="15" max="15" width="6.140625" style="120" customWidth="1"/>
    <col min="16" max="16" width="7.00390625" style="120" customWidth="1"/>
    <col min="17" max="17" width="5.421875" style="120" customWidth="1"/>
    <col min="18" max="18" width="6.28125" style="120" customWidth="1"/>
    <col min="19" max="19" width="8.140625" style="120" customWidth="1"/>
    <col min="20" max="20" width="9.7109375" style="155" customWidth="1"/>
    <col min="21" max="21" width="10.28125" style="120" customWidth="1"/>
    <col min="22" max="22" width="10.57421875" style="120" customWidth="1"/>
    <col min="23" max="23" width="13.140625" style="120" customWidth="1"/>
    <col min="24" max="24" width="13.28125" style="120" customWidth="1"/>
    <col min="25" max="25" width="16.00390625" style="120" customWidth="1"/>
    <col min="26" max="16384" width="9.140625" style="120" customWidth="1"/>
  </cols>
  <sheetData>
    <row r="1" spans="2:20" ht="21">
      <c r="B1" s="356" t="s">
        <v>147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2:11" ht="8.25" customHeight="1"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21" ht="25.5" customHeight="1">
      <c r="A3" s="359" t="s">
        <v>105</v>
      </c>
      <c r="B3" s="362" t="s">
        <v>91</v>
      </c>
      <c r="C3" s="362"/>
      <c r="D3" s="362"/>
      <c r="E3" s="363"/>
      <c r="F3" s="294" t="s">
        <v>112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295"/>
      <c r="T3" s="294" t="s">
        <v>115</v>
      </c>
      <c r="U3" s="360" t="s">
        <v>106</v>
      </c>
    </row>
    <row r="4" spans="1:21" ht="23.25" customHeight="1">
      <c r="A4" s="359"/>
      <c r="B4" s="364"/>
      <c r="C4" s="364"/>
      <c r="D4" s="364"/>
      <c r="E4" s="365"/>
      <c r="F4" s="296" t="s">
        <v>111</v>
      </c>
      <c r="G4" s="297" t="s">
        <v>93</v>
      </c>
      <c r="H4" s="297" t="s">
        <v>94</v>
      </c>
      <c r="I4" s="297" t="s">
        <v>95</v>
      </c>
      <c r="J4" s="297" t="s">
        <v>96</v>
      </c>
      <c r="K4" s="297" t="s">
        <v>97</v>
      </c>
      <c r="L4" s="297" t="s">
        <v>98</v>
      </c>
      <c r="M4" s="297" t="s">
        <v>99</v>
      </c>
      <c r="N4" s="297" t="s">
        <v>100</v>
      </c>
      <c r="O4" s="297" t="s">
        <v>101</v>
      </c>
      <c r="P4" s="297" t="s">
        <v>102</v>
      </c>
      <c r="Q4" s="297" t="s">
        <v>103</v>
      </c>
      <c r="R4" s="297" t="s">
        <v>92</v>
      </c>
      <c r="S4" s="298" t="s">
        <v>25</v>
      </c>
      <c r="T4" s="298" t="s">
        <v>116</v>
      </c>
      <c r="U4" s="361"/>
    </row>
    <row r="5" spans="1:21" ht="23.25" customHeight="1">
      <c r="A5" s="138">
        <v>1</v>
      </c>
      <c r="B5" s="139" t="s">
        <v>1</v>
      </c>
      <c r="C5" s="139"/>
      <c r="D5" s="139"/>
      <c r="E5" s="141"/>
      <c r="F5" s="299"/>
      <c r="G5" s="142" t="s">
        <v>26</v>
      </c>
      <c r="H5" s="142" t="s">
        <v>26</v>
      </c>
      <c r="I5" s="142" t="s">
        <v>26</v>
      </c>
      <c r="J5" s="142" t="s">
        <v>26</v>
      </c>
      <c r="K5" s="142" t="s">
        <v>26</v>
      </c>
      <c r="L5" s="142" t="s">
        <v>26</v>
      </c>
      <c r="M5" s="142" t="s">
        <v>26</v>
      </c>
      <c r="N5" s="142" t="s">
        <v>26</v>
      </c>
      <c r="O5" s="142" t="s">
        <v>26</v>
      </c>
      <c r="P5" s="142" t="s">
        <v>26</v>
      </c>
      <c r="Q5" s="142" t="s">
        <v>26</v>
      </c>
      <c r="R5" s="142" t="s">
        <v>26</v>
      </c>
      <c r="S5" s="300">
        <v>0</v>
      </c>
      <c r="T5" s="301"/>
      <c r="U5" s="138"/>
    </row>
    <row r="6" spans="1:21" ht="21">
      <c r="A6" s="138">
        <v>2</v>
      </c>
      <c r="B6" s="139" t="s">
        <v>22</v>
      </c>
      <c r="C6" s="139"/>
      <c r="D6" s="139"/>
      <c r="E6" s="141"/>
      <c r="F6" s="299"/>
      <c r="G6" s="148" t="s">
        <v>26</v>
      </c>
      <c r="H6" s="148" t="s">
        <v>26</v>
      </c>
      <c r="I6" s="148" t="s">
        <v>26</v>
      </c>
      <c r="J6" s="148" t="s">
        <v>26</v>
      </c>
      <c r="K6" s="148" t="s">
        <v>26</v>
      </c>
      <c r="L6" s="148" t="s">
        <v>26</v>
      </c>
      <c r="M6" s="148" t="s">
        <v>26</v>
      </c>
      <c r="N6" s="148" t="s">
        <v>26</v>
      </c>
      <c r="O6" s="148" t="s">
        <v>26</v>
      </c>
      <c r="P6" s="148" t="s">
        <v>26</v>
      </c>
      <c r="Q6" s="148" t="s">
        <v>26</v>
      </c>
      <c r="R6" s="148" t="s">
        <v>26</v>
      </c>
      <c r="S6" s="300">
        <f aca="true" t="shared" si="0" ref="S6:S37">SUM(G6:R6)</f>
        <v>0</v>
      </c>
      <c r="T6" s="301"/>
      <c r="U6" s="138"/>
    </row>
    <row r="7" spans="1:21" ht="21">
      <c r="A7" s="138">
        <v>3</v>
      </c>
      <c r="B7" s="139" t="s">
        <v>62</v>
      </c>
      <c r="C7" s="139"/>
      <c r="D7" s="139"/>
      <c r="E7" s="141"/>
      <c r="F7" s="299"/>
      <c r="G7" s="148" t="s">
        <v>26</v>
      </c>
      <c r="H7" s="148" t="s">
        <v>26</v>
      </c>
      <c r="I7" s="148" t="s">
        <v>26</v>
      </c>
      <c r="J7" s="148" t="s">
        <v>26</v>
      </c>
      <c r="K7" s="148" t="s">
        <v>26</v>
      </c>
      <c r="L7" s="148" t="s">
        <v>26</v>
      </c>
      <c r="M7" s="148" t="s">
        <v>26</v>
      </c>
      <c r="N7" s="148" t="s">
        <v>26</v>
      </c>
      <c r="O7" s="148" t="s">
        <v>26</v>
      </c>
      <c r="P7" s="148" t="s">
        <v>26</v>
      </c>
      <c r="Q7" s="148" t="s">
        <v>26</v>
      </c>
      <c r="R7" s="148" t="s">
        <v>26</v>
      </c>
      <c r="S7" s="300">
        <f t="shared" si="0"/>
        <v>0</v>
      </c>
      <c r="T7" s="301"/>
      <c r="U7" s="138"/>
    </row>
    <row r="8" spans="1:21" ht="21">
      <c r="A8" s="138">
        <v>4</v>
      </c>
      <c r="B8" s="357" t="s">
        <v>3</v>
      </c>
      <c r="C8" s="357"/>
      <c r="D8" s="357"/>
      <c r="E8" s="358"/>
      <c r="F8" s="299"/>
      <c r="G8" s="148" t="s">
        <v>26</v>
      </c>
      <c r="H8" s="148" t="s">
        <v>26</v>
      </c>
      <c r="I8" s="148" t="s">
        <v>26</v>
      </c>
      <c r="J8" s="148" t="s">
        <v>26</v>
      </c>
      <c r="K8" s="148" t="s">
        <v>26</v>
      </c>
      <c r="L8" s="148" t="s">
        <v>26</v>
      </c>
      <c r="M8" s="148" t="s">
        <v>26</v>
      </c>
      <c r="N8" s="148" t="s">
        <v>26</v>
      </c>
      <c r="O8" s="148" t="s">
        <v>26</v>
      </c>
      <c r="P8" s="148" t="s">
        <v>26</v>
      </c>
      <c r="Q8" s="148" t="s">
        <v>26</v>
      </c>
      <c r="R8" s="148" t="s">
        <v>26</v>
      </c>
      <c r="S8" s="300">
        <f t="shared" si="0"/>
        <v>0</v>
      </c>
      <c r="T8" s="301"/>
      <c r="U8" s="138"/>
    </row>
    <row r="9" spans="1:21" ht="21">
      <c r="A9" s="138">
        <v>5</v>
      </c>
      <c r="B9" s="139" t="s">
        <v>35</v>
      </c>
      <c r="C9" s="139"/>
      <c r="D9" s="139"/>
      <c r="E9" s="141"/>
      <c r="F9" s="299"/>
      <c r="G9" s="148" t="s">
        <v>26</v>
      </c>
      <c r="H9" s="148" t="s">
        <v>26</v>
      </c>
      <c r="I9" s="148" t="s">
        <v>26</v>
      </c>
      <c r="J9" s="148" t="s">
        <v>26</v>
      </c>
      <c r="K9" s="148" t="s">
        <v>26</v>
      </c>
      <c r="L9" s="148" t="s">
        <v>26</v>
      </c>
      <c r="M9" s="148" t="s">
        <v>26</v>
      </c>
      <c r="N9" s="148" t="s">
        <v>26</v>
      </c>
      <c r="O9" s="148" t="s">
        <v>26</v>
      </c>
      <c r="P9" s="148" t="s">
        <v>26</v>
      </c>
      <c r="Q9" s="148" t="s">
        <v>26</v>
      </c>
      <c r="R9" s="148" t="s">
        <v>26</v>
      </c>
      <c r="S9" s="300">
        <f t="shared" si="0"/>
        <v>0</v>
      </c>
      <c r="T9" s="301"/>
      <c r="U9" s="138"/>
    </row>
    <row r="10" spans="1:21" ht="21">
      <c r="A10" s="138">
        <v>6</v>
      </c>
      <c r="B10" s="139" t="s">
        <v>34</v>
      </c>
      <c r="C10" s="139"/>
      <c r="D10" s="139"/>
      <c r="E10" s="141"/>
      <c r="F10" s="299"/>
      <c r="G10" s="148" t="s">
        <v>26</v>
      </c>
      <c r="H10" s="148" t="s">
        <v>26</v>
      </c>
      <c r="I10" s="148" t="s">
        <v>26</v>
      </c>
      <c r="J10" s="148" t="s">
        <v>26</v>
      </c>
      <c r="K10" s="148" t="s">
        <v>26</v>
      </c>
      <c r="L10" s="148" t="s">
        <v>26</v>
      </c>
      <c r="M10" s="148" t="s">
        <v>26</v>
      </c>
      <c r="N10" s="148" t="s">
        <v>26</v>
      </c>
      <c r="O10" s="148" t="s">
        <v>26</v>
      </c>
      <c r="P10" s="148" t="s">
        <v>26</v>
      </c>
      <c r="Q10" s="148" t="s">
        <v>26</v>
      </c>
      <c r="R10" s="148" t="s">
        <v>26</v>
      </c>
      <c r="S10" s="300">
        <f t="shared" si="0"/>
        <v>0</v>
      </c>
      <c r="T10" s="301"/>
      <c r="U10" s="138"/>
    </row>
    <row r="11" spans="1:21" ht="21">
      <c r="A11" s="138">
        <v>7</v>
      </c>
      <c r="B11" s="139" t="s">
        <v>21</v>
      </c>
      <c r="C11" s="139"/>
      <c r="D11" s="139"/>
      <c r="E11" s="141"/>
      <c r="F11" s="299"/>
      <c r="G11" s="148" t="s">
        <v>26</v>
      </c>
      <c r="H11" s="148" t="s">
        <v>26</v>
      </c>
      <c r="I11" s="148" t="s">
        <v>26</v>
      </c>
      <c r="J11" s="148" t="s">
        <v>26</v>
      </c>
      <c r="K11" s="148" t="s">
        <v>26</v>
      </c>
      <c r="L11" s="148" t="s">
        <v>26</v>
      </c>
      <c r="M11" s="148" t="s">
        <v>26</v>
      </c>
      <c r="N11" s="148" t="s">
        <v>26</v>
      </c>
      <c r="O11" s="148" t="s">
        <v>26</v>
      </c>
      <c r="P11" s="148" t="s">
        <v>26</v>
      </c>
      <c r="Q11" s="148" t="s">
        <v>26</v>
      </c>
      <c r="R11" s="148" t="s">
        <v>26</v>
      </c>
      <c r="S11" s="300">
        <f t="shared" si="0"/>
        <v>0</v>
      </c>
      <c r="T11" s="301"/>
      <c r="U11" s="138"/>
    </row>
    <row r="12" spans="1:21" ht="21">
      <c r="A12" s="138">
        <v>8</v>
      </c>
      <c r="B12" s="139" t="s">
        <v>20</v>
      </c>
      <c r="C12" s="139"/>
      <c r="D12" s="139"/>
      <c r="E12" s="141"/>
      <c r="F12" s="299"/>
      <c r="G12" s="148" t="s">
        <v>26</v>
      </c>
      <c r="H12" s="148" t="s">
        <v>26</v>
      </c>
      <c r="I12" s="148" t="s">
        <v>26</v>
      </c>
      <c r="J12" s="148" t="s">
        <v>26</v>
      </c>
      <c r="K12" s="148" t="s">
        <v>26</v>
      </c>
      <c r="L12" s="148" t="s">
        <v>26</v>
      </c>
      <c r="M12" s="148" t="s">
        <v>26</v>
      </c>
      <c r="N12" s="148" t="s">
        <v>26</v>
      </c>
      <c r="O12" s="148" t="s">
        <v>26</v>
      </c>
      <c r="P12" s="148" t="s">
        <v>26</v>
      </c>
      <c r="Q12" s="148" t="s">
        <v>26</v>
      </c>
      <c r="R12" s="148" t="s">
        <v>26</v>
      </c>
      <c r="S12" s="300">
        <f t="shared" si="0"/>
        <v>0</v>
      </c>
      <c r="T12" s="301"/>
      <c r="U12" s="138"/>
    </row>
    <row r="13" spans="1:21" ht="21">
      <c r="A13" s="138">
        <v>9</v>
      </c>
      <c r="B13" s="139" t="s">
        <v>6</v>
      </c>
      <c r="C13" s="139"/>
      <c r="D13" s="139"/>
      <c r="E13" s="141"/>
      <c r="F13" s="299"/>
      <c r="G13" s="148" t="s">
        <v>26</v>
      </c>
      <c r="H13" s="148" t="s">
        <v>26</v>
      </c>
      <c r="I13" s="148" t="s">
        <v>26</v>
      </c>
      <c r="J13" s="148" t="s">
        <v>26</v>
      </c>
      <c r="K13" s="148" t="s">
        <v>26</v>
      </c>
      <c r="L13" s="148" t="s">
        <v>26</v>
      </c>
      <c r="M13" s="148" t="s">
        <v>26</v>
      </c>
      <c r="N13" s="148" t="s">
        <v>26</v>
      </c>
      <c r="O13" s="148" t="s">
        <v>26</v>
      </c>
      <c r="P13" s="148" t="s">
        <v>26</v>
      </c>
      <c r="Q13" s="148" t="s">
        <v>26</v>
      </c>
      <c r="R13" s="148" t="s">
        <v>26</v>
      </c>
      <c r="S13" s="300">
        <f t="shared" si="0"/>
        <v>0</v>
      </c>
      <c r="T13" s="301"/>
      <c r="U13" s="138"/>
    </row>
    <row r="14" spans="1:21" ht="21">
      <c r="A14" s="138">
        <v>10</v>
      </c>
      <c r="B14" s="139" t="s">
        <v>19</v>
      </c>
      <c r="C14" s="139"/>
      <c r="D14" s="139"/>
      <c r="E14" s="141"/>
      <c r="F14" s="299"/>
      <c r="G14" s="148" t="s">
        <v>26</v>
      </c>
      <c r="H14" s="148" t="s">
        <v>26</v>
      </c>
      <c r="I14" s="148" t="s">
        <v>26</v>
      </c>
      <c r="J14" s="148" t="s">
        <v>26</v>
      </c>
      <c r="K14" s="148" t="s">
        <v>26</v>
      </c>
      <c r="L14" s="148" t="s">
        <v>26</v>
      </c>
      <c r="M14" s="148" t="s">
        <v>26</v>
      </c>
      <c r="N14" s="148" t="s">
        <v>26</v>
      </c>
      <c r="O14" s="148" t="s">
        <v>26</v>
      </c>
      <c r="P14" s="148" t="s">
        <v>26</v>
      </c>
      <c r="Q14" s="148" t="s">
        <v>26</v>
      </c>
      <c r="R14" s="148" t="s">
        <v>26</v>
      </c>
      <c r="S14" s="300">
        <f t="shared" si="0"/>
        <v>0</v>
      </c>
      <c r="T14" s="301"/>
      <c r="U14" s="138"/>
    </row>
    <row r="15" spans="1:21" ht="21">
      <c r="A15" s="138">
        <v>11</v>
      </c>
      <c r="B15" s="139" t="s">
        <v>28</v>
      </c>
      <c r="C15" s="139"/>
      <c r="D15" s="139"/>
      <c r="E15" s="141"/>
      <c r="F15" s="299"/>
      <c r="G15" s="148" t="s">
        <v>26</v>
      </c>
      <c r="H15" s="148" t="s">
        <v>26</v>
      </c>
      <c r="I15" s="148" t="s">
        <v>26</v>
      </c>
      <c r="J15" s="148" t="s">
        <v>26</v>
      </c>
      <c r="K15" s="148" t="s">
        <v>26</v>
      </c>
      <c r="L15" s="148" t="s">
        <v>26</v>
      </c>
      <c r="M15" s="148" t="s">
        <v>26</v>
      </c>
      <c r="N15" s="148" t="s">
        <v>26</v>
      </c>
      <c r="O15" s="148" t="s">
        <v>26</v>
      </c>
      <c r="P15" s="148" t="s">
        <v>26</v>
      </c>
      <c r="Q15" s="148" t="s">
        <v>26</v>
      </c>
      <c r="R15" s="148" t="s">
        <v>26</v>
      </c>
      <c r="S15" s="300">
        <f t="shared" si="0"/>
        <v>0</v>
      </c>
      <c r="T15" s="301"/>
      <c r="U15" s="138"/>
    </row>
    <row r="16" spans="1:21" ht="21">
      <c r="A16" s="138">
        <v>12</v>
      </c>
      <c r="B16" s="139" t="s">
        <v>8</v>
      </c>
      <c r="C16" s="139"/>
      <c r="D16" s="139"/>
      <c r="E16" s="141"/>
      <c r="F16" s="299"/>
      <c r="G16" s="148" t="s">
        <v>26</v>
      </c>
      <c r="H16" s="148" t="s">
        <v>26</v>
      </c>
      <c r="I16" s="148" t="s">
        <v>26</v>
      </c>
      <c r="J16" s="148" t="s">
        <v>26</v>
      </c>
      <c r="K16" s="148" t="s">
        <v>26</v>
      </c>
      <c r="L16" s="148">
        <v>60</v>
      </c>
      <c r="M16" s="148" t="s">
        <v>26</v>
      </c>
      <c r="N16" s="148" t="s">
        <v>26</v>
      </c>
      <c r="O16" s="148" t="s">
        <v>26</v>
      </c>
      <c r="P16" s="148" t="s">
        <v>26</v>
      </c>
      <c r="Q16" s="148" t="s">
        <v>26</v>
      </c>
      <c r="R16" s="148" t="s">
        <v>26</v>
      </c>
      <c r="S16" s="300">
        <f t="shared" si="0"/>
        <v>60</v>
      </c>
      <c r="T16" s="301"/>
      <c r="U16" s="138"/>
    </row>
    <row r="17" spans="1:21" ht="21">
      <c r="A17" s="138">
        <v>13</v>
      </c>
      <c r="B17" s="139" t="s">
        <v>51</v>
      </c>
      <c r="C17" s="139"/>
      <c r="D17" s="139"/>
      <c r="E17" s="141"/>
      <c r="F17" s="299"/>
      <c r="G17" s="148" t="s">
        <v>26</v>
      </c>
      <c r="H17" s="148" t="s">
        <v>26</v>
      </c>
      <c r="I17" s="148" t="s">
        <v>26</v>
      </c>
      <c r="J17" s="148" t="s">
        <v>26</v>
      </c>
      <c r="K17" s="148" t="s">
        <v>26</v>
      </c>
      <c r="L17" s="148" t="s">
        <v>26</v>
      </c>
      <c r="M17" s="148" t="s">
        <v>26</v>
      </c>
      <c r="N17" s="148" t="s">
        <v>26</v>
      </c>
      <c r="O17" s="148" t="s">
        <v>26</v>
      </c>
      <c r="P17" s="148" t="s">
        <v>26</v>
      </c>
      <c r="Q17" s="148" t="s">
        <v>26</v>
      </c>
      <c r="R17" s="148" t="s">
        <v>26</v>
      </c>
      <c r="S17" s="300">
        <f t="shared" si="0"/>
        <v>0</v>
      </c>
      <c r="T17" s="301"/>
      <c r="U17" s="138"/>
    </row>
    <row r="18" spans="1:21" ht="21">
      <c r="A18" s="138">
        <v>14</v>
      </c>
      <c r="B18" s="139" t="s">
        <v>52</v>
      </c>
      <c r="C18" s="139"/>
      <c r="D18" s="139"/>
      <c r="E18" s="141"/>
      <c r="F18" s="299"/>
      <c r="G18" s="148" t="s">
        <v>26</v>
      </c>
      <c r="H18" s="148" t="s">
        <v>26</v>
      </c>
      <c r="I18" s="148" t="s">
        <v>26</v>
      </c>
      <c r="J18" s="148" t="s">
        <v>26</v>
      </c>
      <c r="K18" s="148" t="s">
        <v>26</v>
      </c>
      <c r="L18" s="148" t="s">
        <v>26</v>
      </c>
      <c r="M18" s="148" t="s">
        <v>26</v>
      </c>
      <c r="N18" s="148" t="s">
        <v>26</v>
      </c>
      <c r="O18" s="148" t="s">
        <v>26</v>
      </c>
      <c r="P18" s="148" t="s">
        <v>26</v>
      </c>
      <c r="Q18" s="148" t="s">
        <v>26</v>
      </c>
      <c r="R18" s="148" t="s">
        <v>26</v>
      </c>
      <c r="S18" s="300">
        <f t="shared" si="0"/>
        <v>0</v>
      </c>
      <c r="T18" s="301"/>
      <c r="U18" s="138"/>
    </row>
    <row r="19" spans="1:21" ht="21">
      <c r="A19" s="138">
        <v>15</v>
      </c>
      <c r="B19" s="139" t="s">
        <v>30</v>
      </c>
      <c r="C19" s="139"/>
      <c r="D19" s="139"/>
      <c r="E19" s="141"/>
      <c r="F19" s="302"/>
      <c r="G19" s="148" t="s">
        <v>26</v>
      </c>
      <c r="H19" s="148" t="s">
        <v>26</v>
      </c>
      <c r="I19" s="148" t="s">
        <v>26</v>
      </c>
      <c r="J19" s="148" t="s">
        <v>26</v>
      </c>
      <c r="K19" s="148" t="s">
        <v>26</v>
      </c>
      <c r="L19" s="148" t="s">
        <v>26</v>
      </c>
      <c r="M19" s="148" t="s">
        <v>26</v>
      </c>
      <c r="N19" s="148" t="s">
        <v>26</v>
      </c>
      <c r="O19" s="148" t="s">
        <v>26</v>
      </c>
      <c r="P19" s="148" t="s">
        <v>26</v>
      </c>
      <c r="Q19" s="148" t="s">
        <v>26</v>
      </c>
      <c r="R19" s="148" t="s">
        <v>26</v>
      </c>
      <c r="S19" s="300">
        <f t="shared" si="0"/>
        <v>0</v>
      </c>
      <c r="T19" s="301"/>
      <c r="U19" s="138"/>
    </row>
    <row r="20" spans="1:21" ht="21">
      <c r="A20" s="138">
        <v>16</v>
      </c>
      <c r="B20" s="139" t="s">
        <v>9</v>
      </c>
      <c r="C20" s="139"/>
      <c r="D20" s="139"/>
      <c r="E20" s="141"/>
      <c r="F20" s="299"/>
      <c r="G20" s="148" t="s">
        <v>26</v>
      </c>
      <c r="H20" s="148" t="s">
        <v>26</v>
      </c>
      <c r="I20" s="148" t="s">
        <v>26</v>
      </c>
      <c r="J20" s="148" t="s">
        <v>26</v>
      </c>
      <c r="K20" s="148" t="s">
        <v>26</v>
      </c>
      <c r="L20" s="148" t="s">
        <v>26</v>
      </c>
      <c r="M20" s="148" t="s">
        <v>26</v>
      </c>
      <c r="N20" s="148" t="s">
        <v>26</v>
      </c>
      <c r="O20" s="148" t="s">
        <v>26</v>
      </c>
      <c r="P20" s="148" t="s">
        <v>26</v>
      </c>
      <c r="Q20" s="148" t="s">
        <v>26</v>
      </c>
      <c r="R20" s="148" t="s">
        <v>26</v>
      </c>
      <c r="S20" s="300">
        <f t="shared" si="0"/>
        <v>0</v>
      </c>
      <c r="T20" s="301"/>
      <c r="U20" s="138"/>
    </row>
    <row r="21" spans="1:21" ht="21">
      <c r="A21" s="138">
        <v>17</v>
      </c>
      <c r="B21" s="139" t="s">
        <v>27</v>
      </c>
      <c r="C21" s="139"/>
      <c r="D21" s="139"/>
      <c r="E21" s="141"/>
      <c r="F21" s="299"/>
      <c r="G21" s="148" t="s">
        <v>26</v>
      </c>
      <c r="H21" s="148">
        <v>80</v>
      </c>
      <c r="I21" s="148" t="s">
        <v>26</v>
      </c>
      <c r="J21" s="148" t="s">
        <v>26</v>
      </c>
      <c r="K21" s="148" t="s">
        <v>26</v>
      </c>
      <c r="L21" s="148" t="s">
        <v>26</v>
      </c>
      <c r="M21" s="148" t="s">
        <v>26</v>
      </c>
      <c r="N21" s="148" t="s">
        <v>26</v>
      </c>
      <c r="O21" s="148" t="s">
        <v>26</v>
      </c>
      <c r="P21" s="148" t="s">
        <v>26</v>
      </c>
      <c r="Q21" s="148" t="s">
        <v>26</v>
      </c>
      <c r="R21" s="148" t="s">
        <v>26</v>
      </c>
      <c r="S21" s="300">
        <f t="shared" si="0"/>
        <v>80</v>
      </c>
      <c r="T21" s="301"/>
      <c r="U21" s="138"/>
    </row>
    <row r="22" spans="1:21" ht="21">
      <c r="A22" s="138">
        <v>18</v>
      </c>
      <c r="B22" s="139" t="s">
        <v>39</v>
      </c>
      <c r="C22" s="139"/>
      <c r="D22" s="139"/>
      <c r="E22" s="141"/>
      <c r="F22" s="299"/>
      <c r="G22" s="148" t="s">
        <v>26</v>
      </c>
      <c r="H22" s="148" t="s">
        <v>26</v>
      </c>
      <c r="I22" s="148" t="s">
        <v>26</v>
      </c>
      <c r="J22" s="148" t="s">
        <v>26</v>
      </c>
      <c r="K22" s="148" t="s">
        <v>26</v>
      </c>
      <c r="L22" s="148" t="s">
        <v>26</v>
      </c>
      <c r="M22" s="148" t="s">
        <v>26</v>
      </c>
      <c r="N22" s="148" t="s">
        <v>26</v>
      </c>
      <c r="O22" s="148">
        <v>360</v>
      </c>
      <c r="P22" s="148">
        <v>100</v>
      </c>
      <c r="Q22" s="148" t="s">
        <v>26</v>
      </c>
      <c r="R22" s="148" t="s">
        <v>26</v>
      </c>
      <c r="S22" s="300">
        <f t="shared" si="0"/>
        <v>460</v>
      </c>
      <c r="T22" s="301"/>
      <c r="U22" s="138"/>
    </row>
    <row r="23" spans="1:21" ht="21">
      <c r="A23" s="138">
        <v>19</v>
      </c>
      <c r="B23" s="139" t="s">
        <v>10</v>
      </c>
      <c r="C23" s="139"/>
      <c r="D23" s="139"/>
      <c r="E23" s="141"/>
      <c r="F23" s="299"/>
      <c r="G23" s="148" t="s">
        <v>26</v>
      </c>
      <c r="H23" s="148" t="s">
        <v>26</v>
      </c>
      <c r="I23" s="148" t="s">
        <v>26</v>
      </c>
      <c r="J23" s="148" t="s">
        <v>26</v>
      </c>
      <c r="K23" s="148">
        <v>15</v>
      </c>
      <c r="L23" s="148">
        <v>330</v>
      </c>
      <c r="M23" s="148">
        <v>40</v>
      </c>
      <c r="N23" s="148">
        <v>535</v>
      </c>
      <c r="O23" s="148" t="s">
        <v>26</v>
      </c>
      <c r="P23" s="148" t="s">
        <v>26</v>
      </c>
      <c r="Q23" s="148" t="s">
        <v>26</v>
      </c>
      <c r="R23" s="148" t="s">
        <v>26</v>
      </c>
      <c r="S23" s="300">
        <f t="shared" si="0"/>
        <v>920</v>
      </c>
      <c r="T23" s="301"/>
      <c r="U23" s="138"/>
    </row>
    <row r="24" spans="1:21" ht="21">
      <c r="A24" s="138">
        <v>20</v>
      </c>
      <c r="B24" s="139" t="s">
        <v>18</v>
      </c>
      <c r="C24" s="139"/>
      <c r="D24" s="139"/>
      <c r="E24" s="141"/>
      <c r="F24" s="299"/>
      <c r="G24" s="148" t="s">
        <v>26</v>
      </c>
      <c r="H24" s="148" t="s">
        <v>26</v>
      </c>
      <c r="I24" s="148">
        <v>580</v>
      </c>
      <c r="J24" s="148" t="s">
        <v>26</v>
      </c>
      <c r="K24" s="148">
        <v>10</v>
      </c>
      <c r="L24" s="148" t="s">
        <v>26</v>
      </c>
      <c r="M24" s="148" t="s">
        <v>26</v>
      </c>
      <c r="N24" s="148" t="s">
        <v>26</v>
      </c>
      <c r="O24" s="148" t="s">
        <v>26</v>
      </c>
      <c r="P24" s="148" t="s">
        <v>26</v>
      </c>
      <c r="Q24" s="148" t="s">
        <v>26</v>
      </c>
      <c r="R24" s="148" t="s">
        <v>26</v>
      </c>
      <c r="S24" s="300">
        <f t="shared" si="0"/>
        <v>590</v>
      </c>
      <c r="T24" s="301"/>
      <c r="U24" s="138"/>
    </row>
    <row r="25" spans="1:21" ht="21">
      <c r="A25" s="138">
        <v>21</v>
      </c>
      <c r="B25" s="139" t="s">
        <v>17</v>
      </c>
      <c r="C25" s="139"/>
      <c r="D25" s="139"/>
      <c r="E25" s="141"/>
      <c r="F25" s="299"/>
      <c r="G25" s="148" t="s">
        <v>26</v>
      </c>
      <c r="H25" s="148" t="s">
        <v>26</v>
      </c>
      <c r="I25" s="148" t="s">
        <v>26</v>
      </c>
      <c r="J25" s="148" t="s">
        <v>26</v>
      </c>
      <c r="K25" s="148" t="s">
        <v>26</v>
      </c>
      <c r="L25" s="148" t="s">
        <v>26</v>
      </c>
      <c r="M25" s="148" t="s">
        <v>26</v>
      </c>
      <c r="N25" s="148" t="s">
        <v>26</v>
      </c>
      <c r="O25" s="148" t="s">
        <v>26</v>
      </c>
      <c r="P25" s="148" t="s">
        <v>26</v>
      </c>
      <c r="Q25" s="148" t="s">
        <v>26</v>
      </c>
      <c r="R25" s="148" t="s">
        <v>26</v>
      </c>
      <c r="S25" s="300">
        <f t="shared" si="0"/>
        <v>0</v>
      </c>
      <c r="T25" s="301"/>
      <c r="U25" s="138"/>
    </row>
    <row r="26" spans="1:21" ht="21">
      <c r="A26" s="138">
        <v>22</v>
      </c>
      <c r="B26" s="139" t="s">
        <v>11</v>
      </c>
      <c r="C26" s="139"/>
      <c r="D26" s="139"/>
      <c r="E26" s="141"/>
      <c r="F26" s="299"/>
      <c r="G26" s="148" t="s">
        <v>26</v>
      </c>
      <c r="H26" s="148" t="s">
        <v>26</v>
      </c>
      <c r="I26" s="148" t="s">
        <v>26</v>
      </c>
      <c r="J26" s="148" t="s">
        <v>26</v>
      </c>
      <c r="K26" s="148" t="s">
        <v>26</v>
      </c>
      <c r="L26" s="148" t="s">
        <v>26</v>
      </c>
      <c r="M26" s="148" t="s">
        <v>26</v>
      </c>
      <c r="N26" s="148" t="s">
        <v>26</v>
      </c>
      <c r="O26" s="148" t="s">
        <v>26</v>
      </c>
      <c r="P26" s="148" t="s">
        <v>26</v>
      </c>
      <c r="Q26" s="148" t="s">
        <v>26</v>
      </c>
      <c r="R26" s="148" t="s">
        <v>26</v>
      </c>
      <c r="S26" s="300">
        <f t="shared" si="0"/>
        <v>0</v>
      </c>
      <c r="T26" s="301"/>
      <c r="U26" s="138"/>
    </row>
    <row r="27" spans="1:21" ht="21">
      <c r="A27" s="138">
        <v>23</v>
      </c>
      <c r="B27" s="139" t="s">
        <v>33</v>
      </c>
      <c r="C27" s="139"/>
      <c r="D27" s="139"/>
      <c r="E27" s="141"/>
      <c r="F27" s="299"/>
      <c r="G27" s="148" t="s">
        <v>26</v>
      </c>
      <c r="H27" s="148" t="s">
        <v>26</v>
      </c>
      <c r="I27" s="148" t="s">
        <v>26</v>
      </c>
      <c r="J27" s="148" t="s">
        <v>26</v>
      </c>
      <c r="K27" s="148">
        <v>20</v>
      </c>
      <c r="L27" s="148" t="s">
        <v>26</v>
      </c>
      <c r="M27" s="148" t="s">
        <v>26</v>
      </c>
      <c r="N27" s="148" t="s">
        <v>26</v>
      </c>
      <c r="O27" s="148" t="s">
        <v>26</v>
      </c>
      <c r="P27" s="148" t="s">
        <v>26</v>
      </c>
      <c r="Q27" s="148" t="s">
        <v>26</v>
      </c>
      <c r="R27" s="148" t="s">
        <v>26</v>
      </c>
      <c r="S27" s="300">
        <f t="shared" si="0"/>
        <v>20</v>
      </c>
      <c r="T27" s="301"/>
      <c r="U27" s="138"/>
    </row>
    <row r="28" spans="1:21" ht="21">
      <c r="A28" s="138">
        <v>24</v>
      </c>
      <c r="B28" s="139" t="s">
        <v>12</v>
      </c>
      <c r="C28" s="139"/>
      <c r="D28" s="139"/>
      <c r="E28" s="141"/>
      <c r="F28" s="299"/>
      <c r="G28" s="148">
        <v>5</v>
      </c>
      <c r="H28" s="148" t="s">
        <v>26</v>
      </c>
      <c r="I28" s="148" t="s">
        <v>26</v>
      </c>
      <c r="J28" s="148" t="s">
        <v>26</v>
      </c>
      <c r="K28" s="148" t="s">
        <v>26</v>
      </c>
      <c r="L28" s="148" t="s">
        <v>26</v>
      </c>
      <c r="M28" s="148" t="s">
        <v>26</v>
      </c>
      <c r="N28" s="148" t="s">
        <v>26</v>
      </c>
      <c r="O28" s="148" t="s">
        <v>26</v>
      </c>
      <c r="P28" s="148" t="s">
        <v>26</v>
      </c>
      <c r="Q28" s="148" t="s">
        <v>26</v>
      </c>
      <c r="R28" s="148" t="s">
        <v>26</v>
      </c>
      <c r="S28" s="300">
        <f t="shared" si="0"/>
        <v>5</v>
      </c>
      <c r="T28" s="301"/>
      <c r="U28" s="138"/>
    </row>
    <row r="29" spans="1:21" ht="21">
      <c r="A29" s="138">
        <v>25</v>
      </c>
      <c r="B29" s="139" t="s">
        <v>37</v>
      </c>
      <c r="C29" s="139"/>
      <c r="D29" s="139"/>
      <c r="E29" s="141"/>
      <c r="F29" s="299"/>
      <c r="G29" s="148" t="s">
        <v>26</v>
      </c>
      <c r="H29" s="148" t="s">
        <v>26</v>
      </c>
      <c r="I29" s="148" t="s">
        <v>26</v>
      </c>
      <c r="J29" s="148" t="s">
        <v>26</v>
      </c>
      <c r="K29" s="148" t="s">
        <v>26</v>
      </c>
      <c r="L29" s="148" t="s">
        <v>26</v>
      </c>
      <c r="M29" s="148" t="s">
        <v>26</v>
      </c>
      <c r="N29" s="148" t="s">
        <v>26</v>
      </c>
      <c r="O29" s="148" t="s">
        <v>26</v>
      </c>
      <c r="P29" s="148" t="s">
        <v>26</v>
      </c>
      <c r="Q29" s="148" t="s">
        <v>26</v>
      </c>
      <c r="R29" s="148" t="s">
        <v>26</v>
      </c>
      <c r="S29" s="300">
        <f t="shared" si="0"/>
        <v>0</v>
      </c>
      <c r="T29" s="301"/>
      <c r="U29" s="138"/>
    </row>
    <row r="30" spans="1:21" ht="21">
      <c r="A30" s="138">
        <v>26</v>
      </c>
      <c r="B30" s="139" t="s">
        <v>16</v>
      </c>
      <c r="C30" s="139"/>
      <c r="D30" s="139"/>
      <c r="E30" s="141"/>
      <c r="F30" s="299"/>
      <c r="G30" s="148" t="s">
        <v>26</v>
      </c>
      <c r="H30" s="148" t="s">
        <v>26</v>
      </c>
      <c r="I30" s="148" t="s">
        <v>26</v>
      </c>
      <c r="J30" s="148">
        <v>25</v>
      </c>
      <c r="K30" s="148" t="s">
        <v>26</v>
      </c>
      <c r="L30" s="148" t="s">
        <v>26</v>
      </c>
      <c r="M30" s="148" t="s">
        <v>26</v>
      </c>
      <c r="N30" s="148" t="s">
        <v>26</v>
      </c>
      <c r="O30" s="148" t="s">
        <v>26</v>
      </c>
      <c r="P30" s="148" t="s">
        <v>26</v>
      </c>
      <c r="Q30" s="148" t="s">
        <v>26</v>
      </c>
      <c r="R30" s="148">
        <v>25</v>
      </c>
      <c r="S30" s="300">
        <f t="shared" si="0"/>
        <v>50</v>
      </c>
      <c r="T30" s="301"/>
      <c r="U30" s="138"/>
    </row>
    <row r="31" spans="1:21" ht="21">
      <c r="A31" s="138">
        <v>27</v>
      </c>
      <c r="B31" s="139" t="s">
        <v>13</v>
      </c>
      <c r="C31" s="139"/>
      <c r="D31" s="139"/>
      <c r="E31" s="141"/>
      <c r="F31" s="299"/>
      <c r="G31" s="148">
        <v>40</v>
      </c>
      <c r="H31" s="148" t="s">
        <v>26</v>
      </c>
      <c r="I31" s="148" t="s">
        <v>26</v>
      </c>
      <c r="J31" s="148">
        <v>15</v>
      </c>
      <c r="K31" s="148" t="s">
        <v>26</v>
      </c>
      <c r="L31" s="148" t="s">
        <v>26</v>
      </c>
      <c r="M31" s="148" t="s">
        <v>26</v>
      </c>
      <c r="N31" s="148" t="s">
        <v>26</v>
      </c>
      <c r="O31" s="148" t="s">
        <v>26</v>
      </c>
      <c r="P31" s="148" t="s">
        <v>26</v>
      </c>
      <c r="Q31" s="148" t="s">
        <v>26</v>
      </c>
      <c r="R31" s="148" t="s">
        <v>26</v>
      </c>
      <c r="S31" s="300">
        <f t="shared" si="0"/>
        <v>55</v>
      </c>
      <c r="T31" s="301"/>
      <c r="U31" s="138"/>
    </row>
    <row r="32" spans="1:21" ht="21">
      <c r="A32" s="138">
        <v>28</v>
      </c>
      <c r="B32" s="139" t="s">
        <v>14</v>
      </c>
      <c r="C32" s="139"/>
      <c r="D32" s="139"/>
      <c r="E32" s="141"/>
      <c r="F32" s="299"/>
      <c r="G32" s="148">
        <v>110</v>
      </c>
      <c r="H32" s="148">
        <v>112</v>
      </c>
      <c r="I32" s="148">
        <v>115</v>
      </c>
      <c r="J32" s="148">
        <v>50</v>
      </c>
      <c r="K32" s="148">
        <v>170</v>
      </c>
      <c r="L32" s="148">
        <v>130</v>
      </c>
      <c r="M32" s="148">
        <v>130</v>
      </c>
      <c r="N32" s="148">
        <v>35</v>
      </c>
      <c r="O32" s="148">
        <v>60</v>
      </c>
      <c r="P32" s="148">
        <v>45</v>
      </c>
      <c r="Q32" s="148">
        <v>20</v>
      </c>
      <c r="R32" s="148" t="s">
        <v>26</v>
      </c>
      <c r="S32" s="300">
        <f t="shared" si="0"/>
        <v>977</v>
      </c>
      <c r="T32" s="301"/>
      <c r="U32" s="138"/>
    </row>
    <row r="33" spans="1:21" ht="21">
      <c r="A33" s="138">
        <v>29</v>
      </c>
      <c r="B33" s="139" t="s">
        <v>44</v>
      </c>
      <c r="C33" s="139"/>
      <c r="D33" s="139"/>
      <c r="E33" s="141"/>
      <c r="F33" s="299"/>
      <c r="G33" s="148">
        <v>50</v>
      </c>
      <c r="H33" s="148">
        <v>150</v>
      </c>
      <c r="I33" s="148">
        <v>105</v>
      </c>
      <c r="J33" s="148">
        <v>165</v>
      </c>
      <c r="K33" s="148">
        <v>60</v>
      </c>
      <c r="L33" s="148">
        <v>100</v>
      </c>
      <c r="M33" s="148" t="s">
        <v>26</v>
      </c>
      <c r="N33" s="148">
        <v>30</v>
      </c>
      <c r="O33" s="148">
        <v>60</v>
      </c>
      <c r="P33" s="148">
        <v>70</v>
      </c>
      <c r="Q33" s="148">
        <v>20</v>
      </c>
      <c r="R33" s="148">
        <v>35</v>
      </c>
      <c r="S33" s="300">
        <f t="shared" si="0"/>
        <v>845</v>
      </c>
      <c r="T33" s="301"/>
      <c r="U33" s="138"/>
    </row>
    <row r="34" spans="1:21" ht="21">
      <c r="A34" s="138">
        <v>30</v>
      </c>
      <c r="B34" s="139" t="s">
        <v>15</v>
      </c>
      <c r="C34" s="139"/>
      <c r="D34" s="139"/>
      <c r="E34" s="141"/>
      <c r="F34" s="299"/>
      <c r="G34" s="148" t="s">
        <v>26</v>
      </c>
      <c r="H34" s="148" t="s">
        <v>26</v>
      </c>
      <c r="I34" s="148" t="s">
        <v>26</v>
      </c>
      <c r="J34" s="148" t="s">
        <v>26</v>
      </c>
      <c r="K34" s="148" t="s">
        <v>26</v>
      </c>
      <c r="L34" s="148" t="s">
        <v>26</v>
      </c>
      <c r="M34" s="148" t="s">
        <v>26</v>
      </c>
      <c r="N34" s="148" t="s">
        <v>26</v>
      </c>
      <c r="O34" s="148" t="s">
        <v>26</v>
      </c>
      <c r="P34" s="148" t="s">
        <v>26</v>
      </c>
      <c r="Q34" s="148" t="s">
        <v>26</v>
      </c>
      <c r="R34" s="148" t="s">
        <v>26</v>
      </c>
      <c r="S34" s="300">
        <f t="shared" si="0"/>
        <v>0</v>
      </c>
      <c r="T34" s="301"/>
      <c r="U34" s="138"/>
    </row>
    <row r="35" spans="1:21" ht="21">
      <c r="A35" s="138">
        <v>31</v>
      </c>
      <c r="B35" s="139" t="s">
        <v>48</v>
      </c>
      <c r="C35" s="139"/>
      <c r="D35" s="139"/>
      <c r="E35" s="141"/>
      <c r="F35" s="299"/>
      <c r="G35" s="148" t="s">
        <v>26</v>
      </c>
      <c r="H35" s="148" t="s">
        <v>26</v>
      </c>
      <c r="I35" s="148">
        <v>380</v>
      </c>
      <c r="J35" s="148">
        <v>80</v>
      </c>
      <c r="K35" s="148" t="s">
        <v>26</v>
      </c>
      <c r="L35" s="148" t="s">
        <v>26</v>
      </c>
      <c r="M35" s="148" t="s">
        <v>26</v>
      </c>
      <c r="N35" s="148" t="s">
        <v>26</v>
      </c>
      <c r="O35" s="148" t="s">
        <v>26</v>
      </c>
      <c r="P35" s="148" t="s">
        <v>26</v>
      </c>
      <c r="Q35" s="148" t="s">
        <v>26</v>
      </c>
      <c r="R35" s="148" t="s">
        <v>26</v>
      </c>
      <c r="S35" s="300">
        <f t="shared" si="0"/>
        <v>460</v>
      </c>
      <c r="T35" s="301"/>
      <c r="U35" s="138"/>
    </row>
    <row r="36" spans="1:21" ht="21">
      <c r="A36" s="138">
        <v>32</v>
      </c>
      <c r="B36" s="139" t="s">
        <v>42</v>
      </c>
      <c r="C36" s="139"/>
      <c r="D36" s="139"/>
      <c r="E36" s="141"/>
      <c r="F36" s="299"/>
      <c r="G36" s="148">
        <v>535</v>
      </c>
      <c r="H36" s="148" t="s">
        <v>26</v>
      </c>
      <c r="I36" s="148">
        <v>540</v>
      </c>
      <c r="J36" s="148">
        <v>505</v>
      </c>
      <c r="K36" s="148" t="s">
        <v>26</v>
      </c>
      <c r="L36" s="148" t="s">
        <v>26</v>
      </c>
      <c r="M36" s="148">
        <v>100</v>
      </c>
      <c r="N36" s="148" t="s">
        <v>26</v>
      </c>
      <c r="O36" s="148">
        <v>400</v>
      </c>
      <c r="P36" s="148">
        <v>305</v>
      </c>
      <c r="Q36" s="148" t="s">
        <v>26</v>
      </c>
      <c r="R36" s="148" t="s">
        <v>26</v>
      </c>
      <c r="S36" s="300">
        <f t="shared" si="0"/>
        <v>2385</v>
      </c>
      <c r="T36" s="301"/>
      <c r="U36" s="138"/>
    </row>
    <row r="37" spans="1:21" ht="21">
      <c r="A37" s="138">
        <v>33</v>
      </c>
      <c r="B37" s="139" t="s">
        <v>23</v>
      </c>
      <c r="C37" s="139"/>
      <c r="D37" s="139"/>
      <c r="E37" s="141"/>
      <c r="F37" s="299"/>
      <c r="G37" s="148">
        <v>125</v>
      </c>
      <c r="H37" s="148">
        <v>58</v>
      </c>
      <c r="I37" s="148">
        <v>10</v>
      </c>
      <c r="J37" s="148">
        <v>85</v>
      </c>
      <c r="K37" s="148">
        <v>30</v>
      </c>
      <c r="L37" s="148">
        <v>80</v>
      </c>
      <c r="M37" s="148">
        <v>30</v>
      </c>
      <c r="N37" s="148" t="s">
        <v>26</v>
      </c>
      <c r="O37" s="148">
        <v>45</v>
      </c>
      <c r="P37" s="148">
        <v>25</v>
      </c>
      <c r="Q37" s="148">
        <v>20</v>
      </c>
      <c r="R37" s="148">
        <v>65</v>
      </c>
      <c r="S37" s="300">
        <f t="shared" si="0"/>
        <v>573</v>
      </c>
      <c r="T37" s="301"/>
      <c r="U37" s="138"/>
    </row>
    <row r="38" spans="1:21" ht="21">
      <c r="A38" s="138">
        <v>34</v>
      </c>
      <c r="B38" s="139" t="s">
        <v>41</v>
      </c>
      <c r="C38" s="139"/>
      <c r="D38" s="139"/>
      <c r="E38" s="141"/>
      <c r="F38" s="299"/>
      <c r="G38" s="148" t="s">
        <v>26</v>
      </c>
      <c r="H38" s="148" t="s">
        <v>26</v>
      </c>
      <c r="I38" s="148" t="s">
        <v>26</v>
      </c>
      <c r="J38" s="148" t="s">
        <v>26</v>
      </c>
      <c r="K38" s="148" t="s">
        <v>26</v>
      </c>
      <c r="L38" s="148" t="s">
        <v>26</v>
      </c>
      <c r="M38" s="148" t="s">
        <v>26</v>
      </c>
      <c r="N38" s="148" t="s">
        <v>26</v>
      </c>
      <c r="O38" s="148" t="s">
        <v>26</v>
      </c>
      <c r="P38" s="148" t="s">
        <v>26</v>
      </c>
      <c r="Q38" s="148" t="s">
        <v>26</v>
      </c>
      <c r="R38" s="148" t="s">
        <v>26</v>
      </c>
      <c r="S38" s="300">
        <f aca="true" t="shared" si="1" ref="S38:S56">SUM(G38:R38)</f>
        <v>0</v>
      </c>
      <c r="T38" s="301"/>
      <c r="U38" s="138"/>
    </row>
    <row r="39" spans="1:21" ht="21">
      <c r="A39" s="138">
        <v>35</v>
      </c>
      <c r="B39" s="139" t="s">
        <v>45</v>
      </c>
      <c r="C39" s="139"/>
      <c r="D39" s="139"/>
      <c r="E39" s="141"/>
      <c r="F39" s="299"/>
      <c r="G39" s="148" t="s">
        <v>26</v>
      </c>
      <c r="H39" s="148" t="s">
        <v>26</v>
      </c>
      <c r="I39" s="148" t="s">
        <v>26</v>
      </c>
      <c r="J39" s="148" t="s">
        <v>26</v>
      </c>
      <c r="K39" s="148" t="s">
        <v>26</v>
      </c>
      <c r="L39" s="148" t="s">
        <v>26</v>
      </c>
      <c r="M39" s="148" t="s">
        <v>26</v>
      </c>
      <c r="N39" s="148" t="s">
        <v>26</v>
      </c>
      <c r="O39" s="148" t="s">
        <v>26</v>
      </c>
      <c r="P39" s="148" t="s">
        <v>26</v>
      </c>
      <c r="Q39" s="148" t="s">
        <v>26</v>
      </c>
      <c r="R39" s="148" t="s">
        <v>26</v>
      </c>
      <c r="S39" s="300">
        <f t="shared" si="1"/>
        <v>0</v>
      </c>
      <c r="T39" s="301"/>
      <c r="U39" s="138"/>
    </row>
    <row r="40" spans="1:21" ht="21">
      <c r="A40" s="138">
        <v>36</v>
      </c>
      <c r="B40" s="139" t="s">
        <v>43</v>
      </c>
      <c r="C40" s="139"/>
      <c r="D40" s="139"/>
      <c r="E40" s="141"/>
      <c r="F40" s="299"/>
      <c r="G40" s="148">
        <v>90</v>
      </c>
      <c r="H40" s="148" t="s">
        <v>26</v>
      </c>
      <c r="I40" s="148">
        <v>145</v>
      </c>
      <c r="J40" s="148">
        <v>74</v>
      </c>
      <c r="K40" s="148">
        <v>205</v>
      </c>
      <c r="L40" s="148">
        <v>10</v>
      </c>
      <c r="M40" s="148" t="s">
        <v>26</v>
      </c>
      <c r="N40" s="148" t="s">
        <v>26</v>
      </c>
      <c r="O40" s="148">
        <v>15</v>
      </c>
      <c r="P40" s="148" t="s">
        <v>26</v>
      </c>
      <c r="Q40" s="148" t="s">
        <v>26</v>
      </c>
      <c r="R40" s="148">
        <v>25</v>
      </c>
      <c r="S40" s="300">
        <f t="shared" si="1"/>
        <v>564</v>
      </c>
      <c r="T40" s="301"/>
      <c r="U40" s="138"/>
    </row>
    <row r="41" spans="1:21" ht="21">
      <c r="A41" s="138">
        <v>37</v>
      </c>
      <c r="B41" s="139" t="s">
        <v>46</v>
      </c>
      <c r="C41" s="139"/>
      <c r="D41" s="139"/>
      <c r="E41" s="141"/>
      <c r="F41" s="302"/>
      <c r="G41" s="148" t="s">
        <v>26</v>
      </c>
      <c r="H41" s="148" t="s">
        <v>26</v>
      </c>
      <c r="I41" s="148">
        <v>90</v>
      </c>
      <c r="J41" s="148">
        <v>80</v>
      </c>
      <c r="K41" s="148">
        <v>60</v>
      </c>
      <c r="L41" s="148">
        <v>30</v>
      </c>
      <c r="M41" s="148">
        <v>40</v>
      </c>
      <c r="N41" s="148">
        <v>35</v>
      </c>
      <c r="O41" s="148">
        <v>40</v>
      </c>
      <c r="P41" s="148">
        <v>30</v>
      </c>
      <c r="Q41" s="148" t="s">
        <v>26</v>
      </c>
      <c r="R41" s="148" t="s">
        <v>26</v>
      </c>
      <c r="S41" s="300">
        <f t="shared" si="1"/>
        <v>405</v>
      </c>
      <c r="T41" s="301"/>
      <c r="U41" s="138"/>
    </row>
    <row r="42" spans="1:21" ht="21">
      <c r="A42" s="138">
        <v>38</v>
      </c>
      <c r="B42" s="139" t="s">
        <v>54</v>
      </c>
      <c r="C42" s="139"/>
      <c r="D42" s="139"/>
      <c r="E42" s="141"/>
      <c r="F42" s="302"/>
      <c r="G42" s="148" t="s">
        <v>26</v>
      </c>
      <c r="H42" s="148" t="s">
        <v>26</v>
      </c>
      <c r="I42" s="148" t="s">
        <v>26</v>
      </c>
      <c r="J42" s="148" t="s">
        <v>26</v>
      </c>
      <c r="K42" s="148" t="s">
        <v>26</v>
      </c>
      <c r="L42" s="148" t="s">
        <v>26</v>
      </c>
      <c r="M42" s="148" t="s">
        <v>26</v>
      </c>
      <c r="N42" s="148" t="s">
        <v>26</v>
      </c>
      <c r="O42" s="148" t="s">
        <v>26</v>
      </c>
      <c r="P42" s="148" t="s">
        <v>26</v>
      </c>
      <c r="Q42" s="148" t="s">
        <v>26</v>
      </c>
      <c r="R42" s="148">
        <v>20</v>
      </c>
      <c r="S42" s="300">
        <f t="shared" si="1"/>
        <v>20</v>
      </c>
      <c r="T42" s="301"/>
      <c r="U42" s="138"/>
    </row>
    <row r="43" spans="1:21" ht="21">
      <c r="A43" s="138">
        <v>39</v>
      </c>
      <c r="B43" s="139" t="s">
        <v>57</v>
      </c>
      <c r="C43" s="139"/>
      <c r="D43" s="139"/>
      <c r="E43" s="141"/>
      <c r="F43" s="302"/>
      <c r="G43" s="148" t="s">
        <v>26</v>
      </c>
      <c r="H43" s="148" t="s">
        <v>26</v>
      </c>
      <c r="I43" s="148" t="s">
        <v>26</v>
      </c>
      <c r="J43" s="148" t="s">
        <v>26</v>
      </c>
      <c r="K43" s="148" t="s">
        <v>26</v>
      </c>
      <c r="L43" s="148" t="s">
        <v>26</v>
      </c>
      <c r="M43" s="148" t="s">
        <v>26</v>
      </c>
      <c r="N43" s="148" t="s">
        <v>26</v>
      </c>
      <c r="O43" s="148" t="s">
        <v>26</v>
      </c>
      <c r="P43" s="148" t="s">
        <v>26</v>
      </c>
      <c r="Q43" s="148" t="s">
        <v>26</v>
      </c>
      <c r="R43" s="148" t="s">
        <v>26</v>
      </c>
      <c r="S43" s="300">
        <f t="shared" si="1"/>
        <v>0</v>
      </c>
      <c r="T43" s="301"/>
      <c r="U43" s="138"/>
    </row>
    <row r="44" spans="1:21" ht="21">
      <c r="A44" s="138">
        <v>40</v>
      </c>
      <c r="B44" s="139" t="s">
        <v>40</v>
      </c>
      <c r="C44" s="139"/>
      <c r="D44" s="139"/>
      <c r="E44" s="141"/>
      <c r="F44" s="299"/>
      <c r="G44" s="148" t="s">
        <v>26</v>
      </c>
      <c r="H44" s="148" t="s">
        <v>26</v>
      </c>
      <c r="I44" s="148" t="s">
        <v>26</v>
      </c>
      <c r="J44" s="148" t="s">
        <v>26</v>
      </c>
      <c r="K44" s="148" t="s">
        <v>26</v>
      </c>
      <c r="L44" s="148" t="s">
        <v>26</v>
      </c>
      <c r="M44" s="148" t="s">
        <v>26</v>
      </c>
      <c r="N44" s="148" t="s">
        <v>26</v>
      </c>
      <c r="O44" s="148" t="s">
        <v>26</v>
      </c>
      <c r="P44" s="148" t="s">
        <v>26</v>
      </c>
      <c r="Q44" s="148" t="s">
        <v>26</v>
      </c>
      <c r="R44" s="148" t="s">
        <v>26</v>
      </c>
      <c r="S44" s="300">
        <f t="shared" si="1"/>
        <v>0</v>
      </c>
      <c r="T44" s="301"/>
      <c r="U44" s="138"/>
    </row>
    <row r="45" spans="1:21" ht="21">
      <c r="A45" s="138">
        <v>41</v>
      </c>
      <c r="B45" s="139" t="s">
        <v>24</v>
      </c>
      <c r="C45" s="139"/>
      <c r="D45" s="139"/>
      <c r="E45" s="141"/>
      <c r="F45" s="299"/>
      <c r="G45" s="148" t="s">
        <v>26</v>
      </c>
      <c r="H45" s="148" t="s">
        <v>26</v>
      </c>
      <c r="I45" s="148" t="s">
        <v>26</v>
      </c>
      <c r="J45" s="148">
        <v>100</v>
      </c>
      <c r="K45" s="148">
        <v>205</v>
      </c>
      <c r="L45" s="148" t="s">
        <v>26</v>
      </c>
      <c r="M45" s="148" t="s">
        <v>26</v>
      </c>
      <c r="N45" s="148" t="s">
        <v>26</v>
      </c>
      <c r="O45" s="148">
        <v>145</v>
      </c>
      <c r="P45" s="148">
        <v>100</v>
      </c>
      <c r="Q45" s="148" t="s">
        <v>26</v>
      </c>
      <c r="R45" s="148">
        <v>145</v>
      </c>
      <c r="S45" s="300">
        <f t="shared" si="1"/>
        <v>695</v>
      </c>
      <c r="T45" s="301"/>
      <c r="U45" s="138"/>
    </row>
    <row r="46" spans="1:21" ht="21">
      <c r="A46" s="138">
        <v>42</v>
      </c>
      <c r="B46" s="139" t="s">
        <v>50</v>
      </c>
      <c r="C46" s="139"/>
      <c r="D46" s="139"/>
      <c r="E46" s="141"/>
      <c r="F46" s="299"/>
      <c r="G46" s="148">
        <v>130</v>
      </c>
      <c r="H46" s="148"/>
      <c r="I46" s="148"/>
      <c r="J46" s="148">
        <v>55</v>
      </c>
      <c r="K46" s="148">
        <v>20</v>
      </c>
      <c r="L46" s="148">
        <v>10</v>
      </c>
      <c r="M46" s="148" t="s">
        <v>26</v>
      </c>
      <c r="N46" s="148" t="s">
        <v>26</v>
      </c>
      <c r="O46" s="148" t="s">
        <v>26</v>
      </c>
      <c r="P46" s="148">
        <v>15</v>
      </c>
      <c r="Q46" s="148" t="s">
        <v>26</v>
      </c>
      <c r="R46" s="148">
        <v>40</v>
      </c>
      <c r="S46" s="300">
        <f t="shared" si="1"/>
        <v>270</v>
      </c>
      <c r="T46" s="301"/>
      <c r="U46" s="138"/>
    </row>
    <row r="47" spans="1:21" ht="21">
      <c r="A47" s="138">
        <v>43</v>
      </c>
      <c r="B47" s="139" t="s">
        <v>56</v>
      </c>
      <c r="C47" s="139"/>
      <c r="D47" s="139"/>
      <c r="E47" s="141"/>
      <c r="F47" s="299"/>
      <c r="G47" s="148"/>
      <c r="H47" s="148"/>
      <c r="I47" s="148"/>
      <c r="J47" s="148"/>
      <c r="K47" s="148" t="s">
        <v>26</v>
      </c>
      <c r="L47" s="148" t="s">
        <v>26</v>
      </c>
      <c r="M47" s="148" t="s">
        <v>26</v>
      </c>
      <c r="N47" s="148" t="s">
        <v>26</v>
      </c>
      <c r="O47" s="148" t="s">
        <v>26</v>
      </c>
      <c r="P47" s="148" t="s">
        <v>26</v>
      </c>
      <c r="Q47" s="148" t="s">
        <v>26</v>
      </c>
      <c r="R47" s="148" t="s">
        <v>26</v>
      </c>
      <c r="S47" s="300">
        <f t="shared" si="1"/>
        <v>0</v>
      </c>
      <c r="T47" s="301"/>
      <c r="U47" s="138"/>
    </row>
    <row r="48" spans="1:21" ht="21">
      <c r="A48" s="138">
        <v>44</v>
      </c>
      <c r="B48" s="139" t="s">
        <v>73</v>
      </c>
      <c r="C48" s="139"/>
      <c r="D48" s="139"/>
      <c r="E48" s="141"/>
      <c r="F48" s="302"/>
      <c r="G48" s="148"/>
      <c r="H48" s="148"/>
      <c r="I48" s="148"/>
      <c r="J48" s="148"/>
      <c r="K48" s="148" t="s">
        <v>26</v>
      </c>
      <c r="L48" s="148" t="s">
        <v>26</v>
      </c>
      <c r="M48" s="148" t="s">
        <v>26</v>
      </c>
      <c r="N48" s="148" t="s">
        <v>26</v>
      </c>
      <c r="O48" s="148" t="s">
        <v>26</v>
      </c>
      <c r="P48" s="148" t="s">
        <v>26</v>
      </c>
      <c r="Q48" s="148" t="s">
        <v>26</v>
      </c>
      <c r="R48" s="148" t="s">
        <v>26</v>
      </c>
      <c r="S48" s="300">
        <f t="shared" si="1"/>
        <v>0</v>
      </c>
      <c r="T48" s="301"/>
      <c r="U48" s="138"/>
    </row>
    <row r="49" spans="1:21" ht="21">
      <c r="A49" s="138">
        <v>45</v>
      </c>
      <c r="B49" s="139" t="s">
        <v>38</v>
      </c>
      <c r="C49" s="139"/>
      <c r="D49" s="139"/>
      <c r="E49" s="141"/>
      <c r="F49" s="299"/>
      <c r="G49" s="148"/>
      <c r="H49" s="148"/>
      <c r="I49" s="148"/>
      <c r="J49" s="148"/>
      <c r="K49" s="148" t="s">
        <v>26</v>
      </c>
      <c r="L49" s="148" t="s">
        <v>26</v>
      </c>
      <c r="M49" s="148" t="s">
        <v>26</v>
      </c>
      <c r="N49" s="148" t="s">
        <v>26</v>
      </c>
      <c r="O49" s="148" t="s">
        <v>26</v>
      </c>
      <c r="P49" s="148" t="s">
        <v>26</v>
      </c>
      <c r="Q49" s="148" t="s">
        <v>26</v>
      </c>
      <c r="R49" s="148" t="s">
        <v>26</v>
      </c>
      <c r="S49" s="300">
        <f t="shared" si="1"/>
        <v>0</v>
      </c>
      <c r="T49" s="301"/>
      <c r="U49" s="138"/>
    </row>
    <row r="50" spans="1:21" ht="21">
      <c r="A50" s="138">
        <v>46</v>
      </c>
      <c r="B50" s="139" t="s">
        <v>36</v>
      </c>
      <c r="C50" s="139"/>
      <c r="D50" s="139"/>
      <c r="E50" s="141"/>
      <c r="F50" s="299"/>
      <c r="G50" s="148"/>
      <c r="H50" s="148"/>
      <c r="I50" s="148"/>
      <c r="J50" s="148"/>
      <c r="K50" s="148" t="s">
        <v>26</v>
      </c>
      <c r="L50" s="148" t="s">
        <v>26</v>
      </c>
      <c r="M50" s="148" t="s">
        <v>26</v>
      </c>
      <c r="N50" s="148" t="s">
        <v>26</v>
      </c>
      <c r="O50" s="148" t="s">
        <v>26</v>
      </c>
      <c r="P50" s="148" t="s">
        <v>26</v>
      </c>
      <c r="Q50" s="148" t="s">
        <v>26</v>
      </c>
      <c r="R50" s="148" t="s">
        <v>26</v>
      </c>
      <c r="S50" s="300">
        <f t="shared" si="1"/>
        <v>0</v>
      </c>
      <c r="T50" s="301"/>
      <c r="U50" s="138"/>
    </row>
    <row r="51" spans="1:21" ht="21">
      <c r="A51" s="138">
        <v>47</v>
      </c>
      <c r="B51" s="139" t="s">
        <v>83</v>
      </c>
      <c r="C51" s="139"/>
      <c r="D51" s="139"/>
      <c r="E51" s="141"/>
      <c r="F51" s="299"/>
      <c r="G51" s="148"/>
      <c r="H51" s="148"/>
      <c r="I51" s="148"/>
      <c r="J51" s="148"/>
      <c r="K51" s="148" t="s">
        <v>26</v>
      </c>
      <c r="L51" s="148" t="s">
        <v>26</v>
      </c>
      <c r="M51" s="148" t="s">
        <v>26</v>
      </c>
      <c r="N51" s="148" t="s">
        <v>26</v>
      </c>
      <c r="O51" s="148" t="s">
        <v>26</v>
      </c>
      <c r="P51" s="148" t="s">
        <v>26</v>
      </c>
      <c r="Q51" s="148" t="s">
        <v>26</v>
      </c>
      <c r="R51" s="148" t="s">
        <v>26</v>
      </c>
      <c r="S51" s="300">
        <f t="shared" si="1"/>
        <v>0</v>
      </c>
      <c r="T51" s="301"/>
      <c r="U51" s="138"/>
    </row>
    <row r="52" spans="1:21" ht="21">
      <c r="A52" s="138">
        <v>49</v>
      </c>
      <c r="B52" s="139" t="s">
        <v>58</v>
      </c>
      <c r="C52" s="139"/>
      <c r="D52" s="139"/>
      <c r="E52" s="141"/>
      <c r="F52" s="303"/>
      <c r="G52" s="148"/>
      <c r="H52" s="148"/>
      <c r="I52" s="148"/>
      <c r="J52" s="148"/>
      <c r="K52" s="148">
        <v>15</v>
      </c>
      <c r="L52" s="148">
        <v>20</v>
      </c>
      <c r="M52" s="148" t="s">
        <v>26</v>
      </c>
      <c r="N52" s="148" t="s">
        <v>26</v>
      </c>
      <c r="O52" s="148" t="s">
        <v>26</v>
      </c>
      <c r="P52" s="148" t="s">
        <v>26</v>
      </c>
      <c r="Q52" s="148" t="s">
        <v>26</v>
      </c>
      <c r="R52" s="148" t="s">
        <v>26</v>
      </c>
      <c r="S52" s="300">
        <f t="shared" si="1"/>
        <v>35</v>
      </c>
      <c r="T52" s="301"/>
      <c r="U52" s="138"/>
    </row>
    <row r="53" spans="1:21" ht="21">
      <c r="A53" s="138">
        <v>50</v>
      </c>
      <c r="B53" s="139" t="s">
        <v>89</v>
      </c>
      <c r="C53" s="139"/>
      <c r="D53" s="139"/>
      <c r="E53" s="141"/>
      <c r="F53" s="303"/>
      <c r="G53" s="148"/>
      <c r="H53" s="148"/>
      <c r="I53" s="148"/>
      <c r="J53" s="148"/>
      <c r="K53" s="148" t="s">
        <v>26</v>
      </c>
      <c r="L53" s="148" t="s">
        <v>26</v>
      </c>
      <c r="M53" s="148" t="s">
        <v>26</v>
      </c>
      <c r="N53" s="148" t="s">
        <v>26</v>
      </c>
      <c r="O53" s="148" t="s">
        <v>26</v>
      </c>
      <c r="P53" s="148" t="s">
        <v>26</v>
      </c>
      <c r="Q53" s="148" t="s">
        <v>26</v>
      </c>
      <c r="R53" s="148" t="s">
        <v>26</v>
      </c>
      <c r="S53" s="300">
        <f t="shared" si="1"/>
        <v>0</v>
      </c>
      <c r="T53" s="301"/>
      <c r="U53" s="138"/>
    </row>
    <row r="54" spans="1:21" ht="21">
      <c r="A54" s="138">
        <v>51</v>
      </c>
      <c r="B54" s="141" t="s">
        <v>29</v>
      </c>
      <c r="C54" s="163"/>
      <c r="D54" s="140"/>
      <c r="E54" s="141"/>
      <c r="F54" s="304"/>
      <c r="G54" s="148">
        <v>180</v>
      </c>
      <c r="H54" s="148"/>
      <c r="I54" s="148"/>
      <c r="J54" s="148"/>
      <c r="K54" s="148" t="s">
        <v>26</v>
      </c>
      <c r="L54" s="148" t="s">
        <v>26</v>
      </c>
      <c r="M54" s="148" t="s">
        <v>26</v>
      </c>
      <c r="N54" s="148" t="s">
        <v>26</v>
      </c>
      <c r="O54" s="148" t="s">
        <v>26</v>
      </c>
      <c r="P54" s="148" t="s">
        <v>26</v>
      </c>
      <c r="Q54" s="148" t="s">
        <v>26</v>
      </c>
      <c r="R54" s="148" t="s">
        <v>26</v>
      </c>
      <c r="S54" s="300">
        <f t="shared" si="1"/>
        <v>180</v>
      </c>
      <c r="T54" s="301"/>
      <c r="U54" s="138"/>
    </row>
    <row r="55" spans="1:21" ht="21">
      <c r="A55" s="138">
        <v>52</v>
      </c>
      <c r="B55" s="141" t="s">
        <v>81</v>
      </c>
      <c r="C55" s="140"/>
      <c r="D55" s="139"/>
      <c r="E55" s="141"/>
      <c r="F55" s="303"/>
      <c r="G55" s="148"/>
      <c r="H55" s="148"/>
      <c r="I55" s="148"/>
      <c r="J55" s="148"/>
      <c r="K55" s="148" t="s">
        <v>26</v>
      </c>
      <c r="L55" s="148" t="s">
        <v>26</v>
      </c>
      <c r="M55" s="148" t="s">
        <v>26</v>
      </c>
      <c r="N55" s="148" t="s">
        <v>26</v>
      </c>
      <c r="O55" s="148" t="s">
        <v>26</v>
      </c>
      <c r="P55" s="148" t="s">
        <v>26</v>
      </c>
      <c r="Q55" s="148" t="s">
        <v>26</v>
      </c>
      <c r="R55" s="148" t="s">
        <v>26</v>
      </c>
      <c r="S55" s="300">
        <f t="shared" si="1"/>
        <v>0</v>
      </c>
      <c r="T55" s="301"/>
      <c r="U55" s="138"/>
    </row>
    <row r="56" spans="1:21" ht="21">
      <c r="A56" s="138">
        <v>53</v>
      </c>
      <c r="B56" s="141" t="s">
        <v>60</v>
      </c>
      <c r="C56" s="140"/>
      <c r="D56" s="139"/>
      <c r="E56" s="141"/>
      <c r="F56" s="305"/>
      <c r="G56" s="148"/>
      <c r="H56" s="148"/>
      <c r="I56" s="148"/>
      <c r="J56" s="148"/>
      <c r="K56" s="148" t="s">
        <v>26</v>
      </c>
      <c r="L56" s="148" t="s">
        <v>26</v>
      </c>
      <c r="M56" s="148" t="s">
        <v>26</v>
      </c>
      <c r="N56" s="148" t="s">
        <v>26</v>
      </c>
      <c r="O56" s="148" t="s">
        <v>26</v>
      </c>
      <c r="P56" s="148" t="s">
        <v>26</v>
      </c>
      <c r="Q56" s="148" t="s">
        <v>26</v>
      </c>
      <c r="R56" s="148" t="s">
        <v>26</v>
      </c>
      <c r="S56" s="300">
        <f t="shared" si="1"/>
        <v>0</v>
      </c>
      <c r="T56" s="301"/>
      <c r="U56" s="138"/>
    </row>
    <row r="57" spans="2:21" ht="21.75" thickBot="1">
      <c r="B57" s="121"/>
      <c r="C57" s="121"/>
      <c r="D57" s="121"/>
      <c r="E57" s="121"/>
      <c r="F57" s="165">
        <v>80000</v>
      </c>
      <c r="G57" s="306">
        <f aca="true" t="shared" si="2" ref="G57:R57">SUM(G18:G56)</f>
        <v>1265</v>
      </c>
      <c r="H57" s="306">
        <f t="shared" si="2"/>
        <v>400</v>
      </c>
      <c r="I57" s="306">
        <f t="shared" si="2"/>
        <v>1965</v>
      </c>
      <c r="J57" s="306">
        <f t="shared" si="2"/>
        <v>1234</v>
      </c>
      <c r="K57" s="306">
        <f t="shared" si="2"/>
        <v>810</v>
      </c>
      <c r="L57" s="306">
        <f>SUM(L12:L56)</f>
        <v>770</v>
      </c>
      <c r="M57" s="306">
        <f>SUM(M23:M56)</f>
        <v>340</v>
      </c>
      <c r="N57" s="306">
        <f>SUM(N12:N56)</f>
        <v>635</v>
      </c>
      <c r="O57" s="306">
        <f t="shared" si="2"/>
        <v>1125</v>
      </c>
      <c r="P57" s="306">
        <f t="shared" si="2"/>
        <v>690</v>
      </c>
      <c r="Q57" s="306">
        <f t="shared" si="2"/>
        <v>60</v>
      </c>
      <c r="R57" s="306">
        <f t="shared" si="2"/>
        <v>355</v>
      </c>
      <c r="S57" s="307">
        <f>SUM(S5:S56)</f>
        <v>9649</v>
      </c>
      <c r="T57" s="308">
        <f>F57-S57</f>
        <v>70351</v>
      </c>
      <c r="U57" s="306"/>
    </row>
    <row r="58" ht="21.75" thickTop="1">
      <c r="B58" s="309" t="s">
        <v>117</v>
      </c>
    </row>
  </sheetData>
  <sheetProtection/>
  <mergeCells count="6">
    <mergeCell ref="B1:T1"/>
    <mergeCell ref="B8:E8"/>
    <mergeCell ref="A3:A4"/>
    <mergeCell ref="U3:U4"/>
    <mergeCell ref="B3:E4"/>
    <mergeCell ref="G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98"/>
  <sheetViews>
    <sheetView zoomScale="80" zoomScaleNormal="80" zoomScalePageLayoutView="0" workbookViewId="0" topLeftCell="A49">
      <selection activeCell="J25" sqref="J25"/>
    </sheetView>
  </sheetViews>
  <sheetFormatPr defaultColWidth="9.140625" defaultRowHeight="21.75"/>
  <cols>
    <col min="1" max="1" width="5.57421875" style="1" customWidth="1"/>
    <col min="2" max="4" width="9.140625" style="1" customWidth="1"/>
    <col min="5" max="5" width="24.7109375" style="1" customWidth="1"/>
    <col min="6" max="6" width="12.8515625" style="1" customWidth="1"/>
    <col min="7" max="7" width="11.57421875" style="109" customWidth="1"/>
    <col min="8" max="8" width="11.7109375" style="109" customWidth="1"/>
    <col min="9" max="9" width="13.00390625" style="109" customWidth="1"/>
    <col min="10" max="10" width="12.140625" style="109" customWidth="1"/>
    <col min="11" max="11" width="12.57421875" style="109" customWidth="1"/>
    <col min="12" max="13" width="11.57421875" style="109" customWidth="1"/>
    <col min="14" max="14" width="11.140625" style="109" customWidth="1"/>
    <col min="15" max="15" width="11.8515625" style="109" customWidth="1"/>
    <col min="16" max="16" width="10.8515625" style="109" customWidth="1"/>
    <col min="17" max="17" width="11.8515625" style="109" customWidth="1"/>
    <col min="18" max="18" width="10.8515625" style="109" customWidth="1"/>
    <col min="19" max="20" width="12.00390625" style="109" customWidth="1"/>
    <col min="21" max="21" width="12.00390625" style="23" customWidth="1"/>
    <col min="22" max="22" width="12.140625" style="23" customWidth="1"/>
    <col min="23" max="23" width="14.421875" style="1" customWidth="1"/>
    <col min="24" max="24" width="13.57421875" style="1" customWidth="1"/>
    <col min="25" max="25" width="12.421875" style="1" customWidth="1"/>
    <col min="26" max="26" width="11.28125" style="1" customWidth="1"/>
    <col min="27" max="16384" width="9.140625" style="1" customWidth="1"/>
  </cols>
  <sheetData>
    <row r="1" spans="1:22" ht="25.5" customHeight="1">
      <c r="A1" s="366" t="s">
        <v>134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19"/>
    </row>
    <row r="2" spans="1:22" ht="23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19"/>
    </row>
    <row r="3" spans="2:7" ht="8.25" customHeight="1">
      <c r="B3" s="2"/>
      <c r="C3" s="2"/>
      <c r="D3" s="2"/>
      <c r="E3" s="2"/>
      <c r="F3" s="2"/>
      <c r="G3" s="108"/>
    </row>
    <row r="4" spans="1:26" ht="25.5" customHeight="1">
      <c r="A4" s="367" t="s">
        <v>105</v>
      </c>
      <c r="B4" s="368" t="s">
        <v>91</v>
      </c>
      <c r="C4" s="368"/>
      <c r="D4" s="368"/>
      <c r="E4" s="369"/>
      <c r="F4" s="82" t="s">
        <v>114</v>
      </c>
      <c r="G4" s="372" t="s">
        <v>135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4"/>
      <c r="W4" s="372" t="s">
        <v>120</v>
      </c>
      <c r="X4" s="374"/>
      <c r="Y4" s="84" t="s">
        <v>119</v>
      </c>
      <c r="Z4" s="375" t="s">
        <v>106</v>
      </c>
    </row>
    <row r="5" spans="1:26" ht="23.25" customHeight="1">
      <c r="A5" s="367"/>
      <c r="B5" s="370"/>
      <c r="C5" s="370"/>
      <c r="D5" s="370"/>
      <c r="E5" s="371"/>
      <c r="F5" s="83" t="s">
        <v>113</v>
      </c>
      <c r="G5" s="91" t="s">
        <v>129</v>
      </c>
      <c r="H5" s="72" t="s">
        <v>121</v>
      </c>
      <c r="I5" s="32" t="s">
        <v>128</v>
      </c>
      <c r="J5" s="32" t="s">
        <v>121</v>
      </c>
      <c r="K5" s="39" t="s">
        <v>122</v>
      </c>
      <c r="L5" s="40" t="s">
        <v>121</v>
      </c>
      <c r="M5" s="45" t="s">
        <v>123</v>
      </c>
      <c r="N5" s="46" t="s">
        <v>121</v>
      </c>
      <c r="O5" s="57" t="s">
        <v>124</v>
      </c>
      <c r="P5" s="57" t="s">
        <v>121</v>
      </c>
      <c r="Q5" s="62" t="s">
        <v>125</v>
      </c>
      <c r="R5" s="62" t="s">
        <v>121</v>
      </c>
      <c r="S5" s="67" t="s">
        <v>126</v>
      </c>
      <c r="T5" s="67" t="s">
        <v>121</v>
      </c>
      <c r="U5" s="31" t="s">
        <v>127</v>
      </c>
      <c r="V5" s="31" t="s">
        <v>121</v>
      </c>
      <c r="W5" s="86" t="s">
        <v>118</v>
      </c>
      <c r="X5" s="85" t="s">
        <v>130</v>
      </c>
      <c r="Y5" s="85" t="s">
        <v>118</v>
      </c>
      <c r="Z5" s="376"/>
    </row>
    <row r="6" spans="1:26" ht="18.75">
      <c r="A6" s="4">
        <v>1</v>
      </c>
      <c r="B6" s="5" t="s">
        <v>1</v>
      </c>
      <c r="C6" s="6"/>
      <c r="D6" s="5"/>
      <c r="E6" s="7"/>
      <c r="F6" s="20">
        <v>20000</v>
      </c>
      <c r="G6" s="206">
        <v>2</v>
      </c>
      <c r="H6" s="206">
        <v>64</v>
      </c>
      <c r="I6" s="207" t="s">
        <v>26</v>
      </c>
      <c r="J6" s="207" t="s">
        <v>26</v>
      </c>
      <c r="K6" s="208" t="s">
        <v>26</v>
      </c>
      <c r="L6" s="209" t="s">
        <v>26</v>
      </c>
      <c r="M6" s="210">
        <v>4</v>
      </c>
      <c r="N6" s="48">
        <v>66</v>
      </c>
      <c r="O6" s="58" t="s">
        <v>26</v>
      </c>
      <c r="P6" s="58" t="s">
        <v>26</v>
      </c>
      <c r="Q6" s="63" t="s">
        <v>26</v>
      </c>
      <c r="R6" s="63" t="s">
        <v>26</v>
      </c>
      <c r="S6" s="26" t="s">
        <v>26</v>
      </c>
      <c r="T6" s="26" t="s">
        <v>26</v>
      </c>
      <c r="U6" s="73" t="s">
        <v>26</v>
      </c>
      <c r="V6" s="73" t="s">
        <v>26</v>
      </c>
      <c r="W6" s="87">
        <v>130</v>
      </c>
      <c r="X6" s="87">
        <f>F6-W6</f>
        <v>19870</v>
      </c>
      <c r="Y6" s="87"/>
      <c r="Z6" s="4"/>
    </row>
    <row r="7" spans="1:26" ht="18.75">
      <c r="A7" s="4">
        <v>2</v>
      </c>
      <c r="B7" s="5" t="s">
        <v>0</v>
      </c>
      <c r="C7" s="6"/>
      <c r="D7" s="5"/>
      <c r="E7" s="7"/>
      <c r="F7" s="20" t="s">
        <v>26</v>
      </c>
      <c r="G7" s="206">
        <v>7</v>
      </c>
      <c r="H7" s="206">
        <v>425</v>
      </c>
      <c r="I7" s="207" t="s">
        <v>26</v>
      </c>
      <c r="J7" s="207" t="s">
        <v>26</v>
      </c>
      <c r="K7" s="208" t="s">
        <v>26</v>
      </c>
      <c r="L7" s="209" t="s">
        <v>26</v>
      </c>
      <c r="M7" s="210" t="s">
        <v>26</v>
      </c>
      <c r="N7" s="48" t="s">
        <v>26</v>
      </c>
      <c r="O7" s="58" t="s">
        <v>26</v>
      </c>
      <c r="P7" s="58" t="s">
        <v>26</v>
      </c>
      <c r="Q7" s="63" t="s">
        <v>26</v>
      </c>
      <c r="R7" s="63" t="s">
        <v>26</v>
      </c>
      <c r="S7" s="26" t="s">
        <v>26</v>
      </c>
      <c r="T7" s="26" t="s">
        <v>26</v>
      </c>
      <c r="U7" s="73" t="s">
        <v>26</v>
      </c>
      <c r="V7" s="73" t="s">
        <v>26</v>
      </c>
      <c r="W7" s="87">
        <f>SUM(H7:S7)</f>
        <v>425</v>
      </c>
      <c r="X7" s="88" t="s">
        <v>26</v>
      </c>
      <c r="Y7" s="88"/>
      <c r="Z7" s="4"/>
    </row>
    <row r="8" spans="1:26" ht="18.75">
      <c r="A8" s="4">
        <v>3</v>
      </c>
      <c r="B8" s="5" t="s">
        <v>2</v>
      </c>
      <c r="C8" s="6"/>
      <c r="D8" s="5"/>
      <c r="E8" s="7"/>
      <c r="F8" s="20" t="s">
        <v>26</v>
      </c>
      <c r="G8" s="206" t="s">
        <v>26</v>
      </c>
      <c r="H8" s="206" t="s">
        <v>26</v>
      </c>
      <c r="I8" s="207" t="s">
        <v>26</v>
      </c>
      <c r="J8" s="207" t="s">
        <v>26</v>
      </c>
      <c r="K8" s="208" t="s">
        <v>26</v>
      </c>
      <c r="L8" s="208" t="s">
        <v>26</v>
      </c>
      <c r="M8" s="210" t="s">
        <v>26</v>
      </c>
      <c r="N8" s="48" t="s">
        <v>26</v>
      </c>
      <c r="O8" s="58" t="s">
        <v>26</v>
      </c>
      <c r="P8" s="58" t="s">
        <v>26</v>
      </c>
      <c r="Q8" s="63" t="s">
        <v>26</v>
      </c>
      <c r="R8" s="63" t="s">
        <v>26</v>
      </c>
      <c r="S8" s="26" t="s">
        <v>26</v>
      </c>
      <c r="T8" s="26" t="s">
        <v>26</v>
      </c>
      <c r="U8" s="73" t="s">
        <v>26</v>
      </c>
      <c r="V8" s="73" t="s">
        <v>26</v>
      </c>
      <c r="W8" s="87">
        <f>SUM(G8:S8)</f>
        <v>0</v>
      </c>
      <c r="X8" s="88" t="s">
        <v>26</v>
      </c>
      <c r="Y8" s="88"/>
      <c r="Z8" s="4"/>
    </row>
    <row r="9" spans="1:26" ht="18.75">
      <c r="A9" s="4">
        <v>4</v>
      </c>
      <c r="B9" s="5" t="s">
        <v>22</v>
      </c>
      <c r="C9" s="6"/>
      <c r="D9" s="5"/>
      <c r="E9" s="7"/>
      <c r="F9" s="20">
        <v>20000</v>
      </c>
      <c r="G9" s="206">
        <v>1</v>
      </c>
      <c r="H9" s="206">
        <v>97</v>
      </c>
      <c r="I9" s="207" t="s">
        <v>26</v>
      </c>
      <c r="J9" s="207" t="s">
        <v>26</v>
      </c>
      <c r="K9" s="208" t="s">
        <v>26</v>
      </c>
      <c r="L9" s="208" t="s">
        <v>26</v>
      </c>
      <c r="M9" s="210" t="s">
        <v>26</v>
      </c>
      <c r="N9" s="48" t="s">
        <v>26</v>
      </c>
      <c r="O9" s="58" t="s">
        <v>26</v>
      </c>
      <c r="P9" s="58" t="s">
        <v>26</v>
      </c>
      <c r="Q9" s="63" t="s">
        <v>26</v>
      </c>
      <c r="R9" s="63" t="s">
        <v>26</v>
      </c>
      <c r="S9" s="26" t="s">
        <v>26</v>
      </c>
      <c r="T9" s="26" t="s">
        <v>26</v>
      </c>
      <c r="U9" s="73" t="s">
        <v>26</v>
      </c>
      <c r="V9" s="73" t="s">
        <v>26</v>
      </c>
      <c r="W9" s="87">
        <v>97</v>
      </c>
      <c r="X9" s="87">
        <f>F9-W9</f>
        <v>19903</v>
      </c>
      <c r="Y9" s="87"/>
      <c r="Z9" s="4"/>
    </row>
    <row r="10" spans="1:26" ht="18.75">
      <c r="A10" s="4">
        <v>5</v>
      </c>
      <c r="B10" s="5" t="s">
        <v>62</v>
      </c>
      <c r="C10" s="6"/>
      <c r="D10" s="5"/>
      <c r="E10" s="7"/>
      <c r="F10" s="20">
        <v>20000</v>
      </c>
      <c r="G10" s="206">
        <v>3</v>
      </c>
      <c r="H10" s="206">
        <v>176</v>
      </c>
      <c r="I10" s="207" t="s">
        <v>26</v>
      </c>
      <c r="J10" s="207" t="s">
        <v>26</v>
      </c>
      <c r="K10" s="208" t="s">
        <v>26</v>
      </c>
      <c r="L10" s="208" t="s">
        <v>26</v>
      </c>
      <c r="M10" s="210">
        <v>1</v>
      </c>
      <c r="N10" s="48">
        <v>32</v>
      </c>
      <c r="O10" s="58" t="s">
        <v>26</v>
      </c>
      <c r="P10" s="58" t="s">
        <v>26</v>
      </c>
      <c r="Q10" s="63" t="s">
        <v>26</v>
      </c>
      <c r="R10" s="63" t="s">
        <v>26</v>
      </c>
      <c r="S10" s="26" t="s">
        <v>26</v>
      </c>
      <c r="T10" s="26" t="s">
        <v>26</v>
      </c>
      <c r="U10" s="73" t="s">
        <v>26</v>
      </c>
      <c r="V10" s="73" t="s">
        <v>26</v>
      </c>
      <c r="W10" s="87">
        <v>208</v>
      </c>
      <c r="X10" s="87">
        <f>F10-W10</f>
        <v>19792</v>
      </c>
      <c r="Y10" s="87"/>
      <c r="Z10" s="4"/>
    </row>
    <row r="11" spans="1:26" ht="18.75">
      <c r="A11" s="4">
        <v>6</v>
      </c>
      <c r="B11" s="5" t="s">
        <v>3</v>
      </c>
      <c r="C11" s="6"/>
      <c r="D11" s="5"/>
      <c r="E11" s="7"/>
      <c r="F11" s="20">
        <v>25000</v>
      </c>
      <c r="G11" s="206">
        <v>4</v>
      </c>
      <c r="H11" s="206">
        <v>143</v>
      </c>
      <c r="I11" s="207" t="s">
        <v>26</v>
      </c>
      <c r="J11" s="207" t="s">
        <v>26</v>
      </c>
      <c r="K11" s="208" t="s">
        <v>26</v>
      </c>
      <c r="L11" s="208" t="s">
        <v>26</v>
      </c>
      <c r="M11" s="210" t="s">
        <v>26</v>
      </c>
      <c r="N11" s="48" t="s">
        <v>26</v>
      </c>
      <c r="O11" s="58" t="s">
        <v>26</v>
      </c>
      <c r="P11" s="58" t="s">
        <v>26</v>
      </c>
      <c r="Q11" s="63" t="s">
        <v>26</v>
      </c>
      <c r="R11" s="63" t="s">
        <v>26</v>
      </c>
      <c r="S11" s="26" t="s">
        <v>26</v>
      </c>
      <c r="T11" s="26" t="s">
        <v>26</v>
      </c>
      <c r="U11" s="73" t="s">
        <v>26</v>
      </c>
      <c r="V11" s="73" t="s">
        <v>26</v>
      </c>
      <c r="W11" s="87">
        <v>143</v>
      </c>
      <c r="X11" s="87">
        <f>F11-W11</f>
        <v>24857</v>
      </c>
      <c r="Y11" s="87"/>
      <c r="Z11" s="4"/>
    </row>
    <row r="12" spans="1:26" ht="18.75">
      <c r="A12" s="4">
        <v>7</v>
      </c>
      <c r="B12" s="5" t="s">
        <v>4</v>
      </c>
      <c r="C12" s="6"/>
      <c r="D12" s="5"/>
      <c r="E12" s="7"/>
      <c r="F12" s="20" t="s">
        <v>26</v>
      </c>
      <c r="G12" s="206" t="s">
        <v>26</v>
      </c>
      <c r="H12" s="226" t="s">
        <v>26</v>
      </c>
      <c r="I12" s="227" t="s">
        <v>26</v>
      </c>
      <c r="J12" s="227" t="s">
        <v>26</v>
      </c>
      <c r="K12" s="208" t="s">
        <v>26</v>
      </c>
      <c r="L12" s="208" t="s">
        <v>26</v>
      </c>
      <c r="M12" s="228" t="s">
        <v>26</v>
      </c>
      <c r="N12" s="48" t="s">
        <v>26</v>
      </c>
      <c r="O12" s="58" t="s">
        <v>26</v>
      </c>
      <c r="P12" s="58" t="s">
        <v>26</v>
      </c>
      <c r="Q12" s="63" t="s">
        <v>26</v>
      </c>
      <c r="R12" s="63" t="s">
        <v>26</v>
      </c>
      <c r="S12" s="26" t="s">
        <v>26</v>
      </c>
      <c r="T12" s="26" t="s">
        <v>26</v>
      </c>
      <c r="U12" s="73" t="s">
        <v>26</v>
      </c>
      <c r="V12" s="73" t="s">
        <v>26</v>
      </c>
      <c r="W12" s="87">
        <f>SUM(G12:S12)</f>
        <v>0</v>
      </c>
      <c r="X12" s="88" t="s">
        <v>26</v>
      </c>
      <c r="Y12" s="88"/>
      <c r="Z12" s="4"/>
    </row>
    <row r="13" spans="1:26" ht="18.75">
      <c r="A13" s="4">
        <v>8</v>
      </c>
      <c r="B13" s="5" t="s">
        <v>5</v>
      </c>
      <c r="C13" s="6"/>
      <c r="D13" s="5"/>
      <c r="E13" s="7"/>
      <c r="F13" s="20" t="s">
        <v>26</v>
      </c>
      <c r="G13" s="206" t="s">
        <v>26</v>
      </c>
      <c r="H13" s="226" t="s">
        <v>26</v>
      </c>
      <c r="I13" s="227" t="s">
        <v>26</v>
      </c>
      <c r="J13" s="227" t="s">
        <v>26</v>
      </c>
      <c r="K13" s="208" t="s">
        <v>26</v>
      </c>
      <c r="L13" s="208" t="s">
        <v>26</v>
      </c>
      <c r="M13" s="228" t="s">
        <v>26</v>
      </c>
      <c r="N13" s="48" t="s">
        <v>26</v>
      </c>
      <c r="O13" s="58" t="s">
        <v>26</v>
      </c>
      <c r="P13" s="58" t="s">
        <v>26</v>
      </c>
      <c r="Q13" s="63" t="s">
        <v>26</v>
      </c>
      <c r="R13" s="63" t="s">
        <v>26</v>
      </c>
      <c r="S13" s="26" t="s">
        <v>26</v>
      </c>
      <c r="T13" s="26" t="s">
        <v>26</v>
      </c>
      <c r="U13" s="73" t="s">
        <v>26</v>
      </c>
      <c r="V13" s="73" t="s">
        <v>26</v>
      </c>
      <c r="W13" s="87">
        <f>SUM(H13:S13)</f>
        <v>0</v>
      </c>
      <c r="X13" s="88" t="s">
        <v>26</v>
      </c>
      <c r="Y13" s="88"/>
      <c r="Z13" s="4"/>
    </row>
    <row r="14" spans="1:26" ht="18.75">
      <c r="A14" s="4">
        <v>9</v>
      </c>
      <c r="B14" s="5" t="s">
        <v>35</v>
      </c>
      <c r="C14" s="6"/>
      <c r="D14" s="5"/>
      <c r="E14" s="7"/>
      <c r="F14" s="20">
        <v>25000</v>
      </c>
      <c r="G14" s="206">
        <v>2</v>
      </c>
      <c r="H14" s="206">
        <v>69</v>
      </c>
      <c r="I14" s="207" t="s">
        <v>26</v>
      </c>
      <c r="J14" s="207" t="s">
        <v>26</v>
      </c>
      <c r="K14" s="208" t="s">
        <v>26</v>
      </c>
      <c r="L14" s="208" t="s">
        <v>26</v>
      </c>
      <c r="M14" s="210">
        <v>69</v>
      </c>
      <c r="N14" s="100">
        <v>1128</v>
      </c>
      <c r="O14" s="58" t="s">
        <v>26</v>
      </c>
      <c r="P14" s="58" t="s">
        <v>26</v>
      </c>
      <c r="Q14" s="63" t="s">
        <v>26</v>
      </c>
      <c r="R14" s="63" t="s">
        <v>26</v>
      </c>
      <c r="S14" s="26" t="s">
        <v>26</v>
      </c>
      <c r="T14" s="26" t="s">
        <v>26</v>
      </c>
      <c r="U14" s="73" t="s">
        <v>26</v>
      </c>
      <c r="V14" s="73" t="s">
        <v>26</v>
      </c>
      <c r="W14" s="87">
        <v>1197</v>
      </c>
      <c r="X14" s="87">
        <f aca="true" t="shared" si="0" ref="X14:X19">F14-W14</f>
        <v>23803</v>
      </c>
      <c r="Y14" s="87"/>
      <c r="Z14" s="4"/>
    </row>
    <row r="15" spans="1:26" ht="18.75">
      <c r="A15" s="4">
        <v>10</v>
      </c>
      <c r="B15" s="5" t="s">
        <v>34</v>
      </c>
      <c r="C15" s="6"/>
      <c r="D15" s="5"/>
      <c r="E15" s="7"/>
      <c r="F15" s="20">
        <v>40000</v>
      </c>
      <c r="G15" s="206">
        <v>13</v>
      </c>
      <c r="H15" s="206">
        <v>501</v>
      </c>
      <c r="I15" s="207" t="s">
        <v>26</v>
      </c>
      <c r="J15" s="207" t="s">
        <v>26</v>
      </c>
      <c r="K15" s="208" t="s">
        <v>26</v>
      </c>
      <c r="L15" s="208" t="s">
        <v>26</v>
      </c>
      <c r="M15" s="210" t="s">
        <v>26</v>
      </c>
      <c r="N15" s="48" t="s">
        <v>26</v>
      </c>
      <c r="O15" s="58" t="s">
        <v>26</v>
      </c>
      <c r="P15" s="58" t="s">
        <v>26</v>
      </c>
      <c r="Q15" s="63" t="s">
        <v>26</v>
      </c>
      <c r="R15" s="63" t="s">
        <v>26</v>
      </c>
      <c r="S15" s="26" t="s">
        <v>26</v>
      </c>
      <c r="T15" s="26" t="s">
        <v>26</v>
      </c>
      <c r="U15" s="73">
        <v>69</v>
      </c>
      <c r="V15" s="73">
        <v>207</v>
      </c>
      <c r="W15" s="87">
        <v>708</v>
      </c>
      <c r="X15" s="87">
        <f t="shared" si="0"/>
        <v>39292</v>
      </c>
      <c r="Y15" s="87"/>
      <c r="Z15" s="4"/>
    </row>
    <row r="16" spans="1:26" ht="18.75">
      <c r="A16" s="4">
        <v>12</v>
      </c>
      <c r="B16" s="5" t="s">
        <v>108</v>
      </c>
      <c r="C16" s="6"/>
      <c r="D16" s="5"/>
      <c r="E16" s="7"/>
      <c r="F16" s="20">
        <v>60000</v>
      </c>
      <c r="G16" s="211">
        <v>70</v>
      </c>
      <c r="H16" s="206">
        <v>2355</v>
      </c>
      <c r="I16" s="207" t="s">
        <v>26</v>
      </c>
      <c r="J16" s="207" t="s">
        <v>26</v>
      </c>
      <c r="K16" s="208" t="s">
        <v>26</v>
      </c>
      <c r="L16" s="208" t="s">
        <v>26</v>
      </c>
      <c r="M16" s="210" t="s">
        <v>26</v>
      </c>
      <c r="N16" s="48" t="s">
        <v>26</v>
      </c>
      <c r="O16" s="58" t="s">
        <v>26</v>
      </c>
      <c r="P16" s="58" t="s">
        <v>26</v>
      </c>
      <c r="Q16" s="63" t="s">
        <v>26</v>
      </c>
      <c r="R16" s="63" t="s">
        <v>26</v>
      </c>
      <c r="S16" s="26" t="s">
        <v>26</v>
      </c>
      <c r="T16" s="26" t="s">
        <v>26</v>
      </c>
      <c r="U16" s="73" t="s">
        <v>26</v>
      </c>
      <c r="V16" s="73" t="s">
        <v>26</v>
      </c>
      <c r="W16" s="87">
        <f>SUM(H16:S16)</f>
        <v>2355</v>
      </c>
      <c r="X16" s="87">
        <f t="shared" si="0"/>
        <v>57645</v>
      </c>
      <c r="Y16" s="87"/>
      <c r="Z16" s="4"/>
    </row>
    <row r="17" spans="1:26" ht="18.75">
      <c r="A17" s="4">
        <v>13</v>
      </c>
      <c r="B17" s="5" t="s">
        <v>20</v>
      </c>
      <c r="C17" s="6"/>
      <c r="D17" s="5"/>
      <c r="E17" s="7"/>
      <c r="F17" s="20">
        <v>60000</v>
      </c>
      <c r="G17" s="211">
        <v>77</v>
      </c>
      <c r="H17" s="206">
        <v>3224</v>
      </c>
      <c r="I17" s="207" t="s">
        <v>26</v>
      </c>
      <c r="J17" s="207" t="s">
        <v>26</v>
      </c>
      <c r="K17" s="208" t="s">
        <v>26</v>
      </c>
      <c r="L17" s="208" t="s">
        <v>26</v>
      </c>
      <c r="M17" s="210">
        <v>54</v>
      </c>
      <c r="N17" s="48">
        <v>884</v>
      </c>
      <c r="O17" s="58" t="s">
        <v>26</v>
      </c>
      <c r="P17" s="58" t="s">
        <v>26</v>
      </c>
      <c r="Q17" s="63" t="s">
        <v>26</v>
      </c>
      <c r="R17" s="63" t="s">
        <v>26</v>
      </c>
      <c r="S17" s="26" t="s">
        <v>26</v>
      </c>
      <c r="T17" s="26" t="s">
        <v>26</v>
      </c>
      <c r="U17" s="73" t="s">
        <v>26</v>
      </c>
      <c r="V17" s="73" t="s">
        <v>26</v>
      </c>
      <c r="W17" s="87">
        <v>4108</v>
      </c>
      <c r="X17" s="87">
        <f t="shared" si="0"/>
        <v>55892</v>
      </c>
      <c r="Y17" s="87"/>
      <c r="Z17" s="4"/>
    </row>
    <row r="18" spans="1:26" ht="18.75">
      <c r="A18" s="4">
        <v>14</v>
      </c>
      <c r="B18" s="5" t="s">
        <v>6</v>
      </c>
      <c r="C18" s="6"/>
      <c r="D18" s="5"/>
      <c r="E18" s="7"/>
      <c r="F18" s="20">
        <v>25000</v>
      </c>
      <c r="G18" s="206">
        <v>201</v>
      </c>
      <c r="H18" s="206">
        <v>7457</v>
      </c>
      <c r="I18" s="207" t="s">
        <v>26</v>
      </c>
      <c r="J18" s="207" t="s">
        <v>26</v>
      </c>
      <c r="K18" s="208" t="s">
        <v>26</v>
      </c>
      <c r="L18" s="208" t="s">
        <v>26</v>
      </c>
      <c r="M18" s="210" t="s">
        <v>26</v>
      </c>
      <c r="N18" s="48" t="s">
        <v>26</v>
      </c>
      <c r="O18" s="58" t="s">
        <v>26</v>
      </c>
      <c r="P18" s="58" t="s">
        <v>26</v>
      </c>
      <c r="Q18" s="63" t="s">
        <v>26</v>
      </c>
      <c r="R18" s="63" t="s">
        <v>26</v>
      </c>
      <c r="S18" s="26" t="s">
        <v>26</v>
      </c>
      <c r="T18" s="26" t="s">
        <v>26</v>
      </c>
      <c r="U18" s="73" t="s">
        <v>26</v>
      </c>
      <c r="V18" s="73" t="s">
        <v>26</v>
      </c>
      <c r="W18" s="87">
        <f>SUM(H18:S18)</f>
        <v>7457</v>
      </c>
      <c r="X18" s="87">
        <f t="shared" si="0"/>
        <v>17543</v>
      </c>
      <c r="Y18" s="87"/>
      <c r="Z18" s="4"/>
    </row>
    <row r="19" spans="1:26" ht="18.75">
      <c r="A19" s="4">
        <v>15</v>
      </c>
      <c r="B19" s="5" t="s">
        <v>19</v>
      </c>
      <c r="C19" s="6"/>
      <c r="D19" s="5"/>
      <c r="E19" s="7"/>
      <c r="F19" s="20">
        <v>20000</v>
      </c>
      <c r="G19" s="206">
        <v>6</v>
      </c>
      <c r="H19" s="206">
        <v>272</v>
      </c>
      <c r="I19" s="207" t="s">
        <v>26</v>
      </c>
      <c r="J19" s="207" t="s">
        <v>26</v>
      </c>
      <c r="K19" s="208" t="s">
        <v>26</v>
      </c>
      <c r="L19" s="208" t="s">
        <v>26</v>
      </c>
      <c r="M19" s="210" t="s">
        <v>26</v>
      </c>
      <c r="N19" s="48" t="s">
        <v>26</v>
      </c>
      <c r="O19" s="58" t="s">
        <v>26</v>
      </c>
      <c r="P19" s="58" t="s">
        <v>26</v>
      </c>
      <c r="Q19" s="63" t="s">
        <v>26</v>
      </c>
      <c r="R19" s="63" t="s">
        <v>26</v>
      </c>
      <c r="S19" s="26" t="s">
        <v>26</v>
      </c>
      <c r="T19" s="26" t="s">
        <v>26</v>
      </c>
      <c r="U19" s="73" t="s">
        <v>26</v>
      </c>
      <c r="V19" s="73" t="s">
        <v>26</v>
      </c>
      <c r="W19" s="87">
        <v>272</v>
      </c>
      <c r="X19" s="87">
        <f t="shared" si="0"/>
        <v>19728</v>
      </c>
      <c r="Y19" s="87"/>
      <c r="Z19" s="4"/>
    </row>
    <row r="20" spans="1:26" ht="18.75">
      <c r="A20" s="4">
        <v>16</v>
      </c>
      <c r="B20" s="5" t="s">
        <v>7</v>
      </c>
      <c r="C20" s="6"/>
      <c r="D20" s="5"/>
      <c r="E20" s="7"/>
      <c r="F20" s="20" t="s">
        <v>26</v>
      </c>
      <c r="G20" s="206" t="s">
        <v>26</v>
      </c>
      <c r="H20" s="206" t="s">
        <v>26</v>
      </c>
      <c r="I20" s="207" t="s">
        <v>26</v>
      </c>
      <c r="J20" s="207" t="s">
        <v>26</v>
      </c>
      <c r="K20" s="208" t="s">
        <v>26</v>
      </c>
      <c r="L20" s="208" t="s">
        <v>26</v>
      </c>
      <c r="M20" s="210" t="s">
        <v>26</v>
      </c>
      <c r="N20" s="48" t="s">
        <v>26</v>
      </c>
      <c r="O20" s="58" t="s">
        <v>26</v>
      </c>
      <c r="P20" s="58" t="s">
        <v>26</v>
      </c>
      <c r="Q20" s="63" t="s">
        <v>26</v>
      </c>
      <c r="R20" s="63" t="s">
        <v>26</v>
      </c>
      <c r="S20" s="26" t="s">
        <v>26</v>
      </c>
      <c r="T20" s="26" t="s">
        <v>26</v>
      </c>
      <c r="U20" s="73" t="s">
        <v>26</v>
      </c>
      <c r="V20" s="73" t="s">
        <v>26</v>
      </c>
      <c r="W20" s="87">
        <f>SUM(H20:S20)</f>
        <v>0</v>
      </c>
      <c r="X20" s="88" t="s">
        <v>26</v>
      </c>
      <c r="Y20" s="88"/>
      <c r="Z20" s="4"/>
    </row>
    <row r="21" spans="1:26" ht="18.75">
      <c r="A21" s="4">
        <v>17</v>
      </c>
      <c r="B21" s="5" t="s">
        <v>67</v>
      </c>
      <c r="C21" s="6"/>
      <c r="D21" s="5"/>
      <c r="E21" s="7"/>
      <c r="F21" s="20" t="s">
        <v>26</v>
      </c>
      <c r="G21" s="206" t="s">
        <v>26</v>
      </c>
      <c r="H21" s="226" t="s">
        <v>26</v>
      </c>
      <c r="I21" s="227" t="s">
        <v>26</v>
      </c>
      <c r="J21" s="227" t="s">
        <v>26</v>
      </c>
      <c r="K21" s="208" t="s">
        <v>26</v>
      </c>
      <c r="L21" s="208" t="s">
        <v>26</v>
      </c>
      <c r="M21" s="228" t="s">
        <v>26</v>
      </c>
      <c r="N21" s="48" t="s">
        <v>26</v>
      </c>
      <c r="O21" s="58" t="s">
        <v>26</v>
      </c>
      <c r="P21" s="58" t="s">
        <v>26</v>
      </c>
      <c r="Q21" s="63" t="s">
        <v>26</v>
      </c>
      <c r="R21" s="63" t="s">
        <v>26</v>
      </c>
      <c r="S21" s="26" t="s">
        <v>26</v>
      </c>
      <c r="T21" s="26" t="s">
        <v>26</v>
      </c>
      <c r="U21" s="73" t="s">
        <v>26</v>
      </c>
      <c r="V21" s="73" t="s">
        <v>26</v>
      </c>
      <c r="W21" s="87">
        <f>SUM(G21:S21)</f>
        <v>0</v>
      </c>
      <c r="X21" s="88" t="s">
        <v>26</v>
      </c>
      <c r="Y21" s="88"/>
      <c r="Z21" s="4"/>
    </row>
    <row r="22" spans="1:26" ht="18.75">
      <c r="A22" s="4">
        <v>18</v>
      </c>
      <c r="B22" s="5" t="s">
        <v>68</v>
      </c>
      <c r="C22" s="6"/>
      <c r="D22" s="5"/>
      <c r="E22" s="7"/>
      <c r="F22" s="20" t="s">
        <v>26</v>
      </c>
      <c r="G22" s="206" t="s">
        <v>26</v>
      </c>
      <c r="H22" s="226" t="s">
        <v>26</v>
      </c>
      <c r="I22" s="227" t="s">
        <v>26</v>
      </c>
      <c r="J22" s="227" t="s">
        <v>26</v>
      </c>
      <c r="K22" s="208" t="s">
        <v>26</v>
      </c>
      <c r="L22" s="208" t="s">
        <v>26</v>
      </c>
      <c r="M22" s="228" t="s">
        <v>26</v>
      </c>
      <c r="N22" s="48" t="s">
        <v>26</v>
      </c>
      <c r="O22" s="58" t="s">
        <v>26</v>
      </c>
      <c r="P22" s="58" t="s">
        <v>26</v>
      </c>
      <c r="Q22" s="63" t="s">
        <v>26</v>
      </c>
      <c r="R22" s="63" t="s">
        <v>26</v>
      </c>
      <c r="S22" s="26" t="s">
        <v>26</v>
      </c>
      <c r="T22" s="26" t="s">
        <v>26</v>
      </c>
      <c r="U22" s="73" t="s">
        <v>26</v>
      </c>
      <c r="V22" s="73" t="s">
        <v>26</v>
      </c>
      <c r="W22" s="87">
        <f>SUM(H22:S22)</f>
        <v>0</v>
      </c>
      <c r="X22" s="88" t="s">
        <v>26</v>
      </c>
      <c r="Y22" s="88"/>
      <c r="Z22" s="4"/>
    </row>
    <row r="23" spans="1:26" ht="18.75">
      <c r="A23" s="4"/>
      <c r="B23" s="5" t="s">
        <v>31</v>
      </c>
      <c r="C23" s="6"/>
      <c r="D23" s="5"/>
      <c r="E23" s="7"/>
      <c r="F23" s="20" t="s">
        <v>26</v>
      </c>
      <c r="G23" s="206" t="s">
        <v>26</v>
      </c>
      <c r="H23" s="226" t="s">
        <v>26</v>
      </c>
      <c r="I23" s="227" t="s">
        <v>26</v>
      </c>
      <c r="J23" s="227" t="s">
        <v>26</v>
      </c>
      <c r="K23" s="208" t="s">
        <v>26</v>
      </c>
      <c r="L23" s="208" t="s">
        <v>26</v>
      </c>
      <c r="M23" s="228" t="s">
        <v>26</v>
      </c>
      <c r="N23" s="48" t="s">
        <v>26</v>
      </c>
      <c r="O23" s="58" t="s">
        <v>26</v>
      </c>
      <c r="P23" s="58" t="s">
        <v>26</v>
      </c>
      <c r="Q23" s="63" t="s">
        <v>26</v>
      </c>
      <c r="R23" s="63" t="s">
        <v>26</v>
      </c>
      <c r="S23" s="26" t="s">
        <v>26</v>
      </c>
      <c r="T23" s="26" t="s">
        <v>26</v>
      </c>
      <c r="U23" s="73" t="s">
        <v>26</v>
      </c>
      <c r="V23" s="73" t="s">
        <v>26</v>
      </c>
      <c r="W23" s="87">
        <f>SUM(G23:S23)</f>
        <v>0</v>
      </c>
      <c r="X23" s="88" t="s">
        <v>26</v>
      </c>
      <c r="Y23" s="88"/>
      <c r="Z23" s="4"/>
    </row>
    <row r="24" spans="1:26" ht="18.75">
      <c r="A24" s="4">
        <v>19</v>
      </c>
      <c r="B24" s="5" t="s">
        <v>69</v>
      </c>
      <c r="C24" s="6"/>
      <c r="D24" s="5"/>
      <c r="E24" s="7"/>
      <c r="F24" s="20" t="s">
        <v>26</v>
      </c>
      <c r="G24" s="206" t="s">
        <v>26</v>
      </c>
      <c r="H24" s="226" t="s">
        <v>26</v>
      </c>
      <c r="I24" s="227" t="s">
        <v>26</v>
      </c>
      <c r="J24" s="227" t="s">
        <v>26</v>
      </c>
      <c r="K24" s="208" t="s">
        <v>26</v>
      </c>
      <c r="L24" s="208" t="s">
        <v>26</v>
      </c>
      <c r="M24" s="228" t="s">
        <v>26</v>
      </c>
      <c r="N24" s="48" t="s">
        <v>26</v>
      </c>
      <c r="O24" s="58" t="s">
        <v>26</v>
      </c>
      <c r="P24" s="58" t="s">
        <v>26</v>
      </c>
      <c r="Q24" s="63" t="s">
        <v>26</v>
      </c>
      <c r="R24" s="63" t="s">
        <v>26</v>
      </c>
      <c r="S24" s="26" t="s">
        <v>26</v>
      </c>
      <c r="T24" s="26" t="s">
        <v>26</v>
      </c>
      <c r="U24" s="73" t="s">
        <v>26</v>
      </c>
      <c r="V24" s="73" t="s">
        <v>26</v>
      </c>
      <c r="W24" s="87">
        <f>SUM(H24:S24)</f>
        <v>0</v>
      </c>
      <c r="X24" s="88" t="s">
        <v>26</v>
      </c>
      <c r="Y24" s="88"/>
      <c r="Z24" s="4"/>
    </row>
    <row r="25" spans="1:26" ht="18.75">
      <c r="A25" s="4">
        <v>20</v>
      </c>
      <c r="B25" s="5" t="s">
        <v>70</v>
      </c>
      <c r="C25" s="6"/>
      <c r="D25" s="5"/>
      <c r="E25" s="7"/>
      <c r="F25" s="20" t="s">
        <v>26</v>
      </c>
      <c r="G25" s="206" t="s">
        <v>26</v>
      </c>
      <c r="H25" s="226" t="s">
        <v>26</v>
      </c>
      <c r="I25" s="227" t="s">
        <v>26</v>
      </c>
      <c r="J25" s="227" t="s">
        <v>26</v>
      </c>
      <c r="K25" s="208" t="s">
        <v>26</v>
      </c>
      <c r="L25" s="208" t="s">
        <v>26</v>
      </c>
      <c r="M25" s="228" t="s">
        <v>26</v>
      </c>
      <c r="N25" s="48" t="s">
        <v>26</v>
      </c>
      <c r="O25" s="58" t="s">
        <v>26</v>
      </c>
      <c r="P25" s="58" t="s">
        <v>26</v>
      </c>
      <c r="Q25" s="63" t="s">
        <v>26</v>
      </c>
      <c r="R25" s="63" t="s">
        <v>26</v>
      </c>
      <c r="S25" s="26" t="s">
        <v>26</v>
      </c>
      <c r="T25" s="26" t="s">
        <v>26</v>
      </c>
      <c r="U25" s="73" t="s">
        <v>26</v>
      </c>
      <c r="V25" s="73" t="s">
        <v>26</v>
      </c>
      <c r="W25" s="87">
        <f>SUM(G25:S25)</f>
        <v>0</v>
      </c>
      <c r="X25" s="88" t="s">
        <v>26</v>
      </c>
      <c r="Y25" s="88"/>
      <c r="Z25" s="4"/>
    </row>
    <row r="26" spans="1:26" ht="18.75">
      <c r="A26" s="4">
        <v>21</v>
      </c>
      <c r="B26" s="5" t="s">
        <v>71</v>
      </c>
      <c r="C26" s="6"/>
      <c r="D26" s="5"/>
      <c r="E26" s="7"/>
      <c r="F26" s="20" t="s">
        <v>26</v>
      </c>
      <c r="G26" s="206" t="s">
        <v>26</v>
      </c>
      <c r="H26" s="226" t="s">
        <v>26</v>
      </c>
      <c r="I26" s="227" t="s">
        <v>26</v>
      </c>
      <c r="J26" s="227" t="s">
        <v>26</v>
      </c>
      <c r="K26" s="208" t="s">
        <v>26</v>
      </c>
      <c r="L26" s="208" t="s">
        <v>26</v>
      </c>
      <c r="M26" s="228" t="s">
        <v>26</v>
      </c>
      <c r="N26" s="48" t="s">
        <v>26</v>
      </c>
      <c r="O26" s="58" t="s">
        <v>26</v>
      </c>
      <c r="P26" s="58" t="s">
        <v>26</v>
      </c>
      <c r="Q26" s="63" t="s">
        <v>26</v>
      </c>
      <c r="R26" s="63" t="s">
        <v>26</v>
      </c>
      <c r="S26" s="26" t="s">
        <v>26</v>
      </c>
      <c r="T26" s="26" t="s">
        <v>26</v>
      </c>
      <c r="U26" s="73" t="s">
        <v>26</v>
      </c>
      <c r="V26" s="73" t="s">
        <v>26</v>
      </c>
      <c r="W26" s="87">
        <f>SUM(H26:S26)</f>
        <v>0</v>
      </c>
      <c r="X26" s="88" t="s">
        <v>26</v>
      </c>
      <c r="Y26" s="88"/>
      <c r="Z26" s="4"/>
    </row>
    <row r="27" spans="1:26" ht="18.75">
      <c r="A27" s="4"/>
      <c r="B27" s="5" t="s">
        <v>72</v>
      </c>
      <c r="C27" s="6"/>
      <c r="D27" s="5"/>
      <c r="E27" s="7"/>
      <c r="F27" s="20" t="s">
        <v>26</v>
      </c>
      <c r="G27" s="226" t="s">
        <v>26</v>
      </c>
      <c r="H27" s="226" t="s">
        <v>26</v>
      </c>
      <c r="I27" s="227" t="s">
        <v>26</v>
      </c>
      <c r="J27" s="227" t="s">
        <v>26</v>
      </c>
      <c r="K27" s="208" t="s">
        <v>26</v>
      </c>
      <c r="L27" s="208" t="s">
        <v>26</v>
      </c>
      <c r="M27" s="228" t="s">
        <v>26</v>
      </c>
      <c r="N27" s="48" t="s">
        <v>26</v>
      </c>
      <c r="O27" s="58" t="s">
        <v>26</v>
      </c>
      <c r="P27" s="58" t="s">
        <v>26</v>
      </c>
      <c r="Q27" s="63" t="s">
        <v>26</v>
      </c>
      <c r="R27" s="63" t="s">
        <v>26</v>
      </c>
      <c r="S27" s="26" t="s">
        <v>26</v>
      </c>
      <c r="T27" s="26" t="s">
        <v>26</v>
      </c>
      <c r="U27" s="73" t="s">
        <v>26</v>
      </c>
      <c r="V27" s="73" t="s">
        <v>26</v>
      </c>
      <c r="W27" s="87">
        <f>SUM(G27:S27)</f>
        <v>0</v>
      </c>
      <c r="X27" s="88" t="s">
        <v>26</v>
      </c>
      <c r="Y27" s="88"/>
      <c r="Z27" s="4"/>
    </row>
    <row r="28" spans="1:26" ht="18.75">
      <c r="A28" s="4">
        <v>22</v>
      </c>
      <c r="B28" s="5" t="s">
        <v>28</v>
      </c>
      <c r="C28" s="6"/>
      <c r="D28" s="5"/>
      <c r="E28" s="7"/>
      <c r="F28" s="20">
        <v>20000</v>
      </c>
      <c r="G28" s="206">
        <v>9</v>
      </c>
      <c r="H28" s="206">
        <v>443</v>
      </c>
      <c r="I28" s="207" t="s">
        <v>26</v>
      </c>
      <c r="J28" s="207" t="s">
        <v>26</v>
      </c>
      <c r="K28" s="208" t="s">
        <v>26</v>
      </c>
      <c r="L28" s="208" t="s">
        <v>26</v>
      </c>
      <c r="M28" s="210" t="s">
        <v>26</v>
      </c>
      <c r="N28" s="48" t="s">
        <v>26</v>
      </c>
      <c r="O28" s="58" t="s">
        <v>26</v>
      </c>
      <c r="P28" s="58" t="s">
        <v>26</v>
      </c>
      <c r="Q28" s="63" t="s">
        <v>26</v>
      </c>
      <c r="R28" s="63" t="s">
        <v>26</v>
      </c>
      <c r="S28" s="26" t="s">
        <v>26</v>
      </c>
      <c r="T28" s="26" t="s">
        <v>26</v>
      </c>
      <c r="U28" s="73" t="s">
        <v>26</v>
      </c>
      <c r="V28" s="73" t="s">
        <v>26</v>
      </c>
      <c r="W28" s="87">
        <f>SUM(H28:S28)</f>
        <v>443</v>
      </c>
      <c r="X28" s="87">
        <f>F28-W28</f>
        <v>19557</v>
      </c>
      <c r="Y28" s="87"/>
      <c r="Z28" s="4"/>
    </row>
    <row r="29" spans="1:26" ht="18.75">
      <c r="A29" s="4">
        <v>23</v>
      </c>
      <c r="B29" s="5" t="s">
        <v>8</v>
      </c>
      <c r="C29" s="6"/>
      <c r="D29" s="5"/>
      <c r="E29" s="7"/>
      <c r="F29" s="20">
        <v>20000</v>
      </c>
      <c r="G29" s="206">
        <v>3</v>
      </c>
      <c r="H29" s="211">
        <v>196</v>
      </c>
      <c r="I29" s="207" t="s">
        <v>26</v>
      </c>
      <c r="J29" s="207" t="s">
        <v>26</v>
      </c>
      <c r="K29" s="208" t="s">
        <v>26</v>
      </c>
      <c r="L29" s="208" t="s">
        <v>26</v>
      </c>
      <c r="M29" s="210" t="s">
        <v>26</v>
      </c>
      <c r="N29" s="48" t="s">
        <v>26</v>
      </c>
      <c r="O29" s="58" t="s">
        <v>26</v>
      </c>
      <c r="P29" s="58" t="s">
        <v>26</v>
      </c>
      <c r="Q29" s="63" t="s">
        <v>26</v>
      </c>
      <c r="R29" s="63" t="s">
        <v>26</v>
      </c>
      <c r="S29" s="26" t="s">
        <v>26</v>
      </c>
      <c r="T29" s="26" t="s">
        <v>26</v>
      </c>
      <c r="U29" s="73" t="s">
        <v>26</v>
      </c>
      <c r="V29" s="73" t="s">
        <v>26</v>
      </c>
      <c r="W29" s="87">
        <v>196</v>
      </c>
      <c r="X29" s="87">
        <f>F29-W29</f>
        <v>19804</v>
      </c>
      <c r="Y29" s="87"/>
      <c r="Z29" s="4"/>
    </row>
    <row r="30" spans="1:26" ht="18.75">
      <c r="A30" s="4">
        <v>24</v>
      </c>
      <c r="B30" s="5" t="s">
        <v>51</v>
      </c>
      <c r="C30" s="6"/>
      <c r="D30" s="5"/>
      <c r="E30" s="7"/>
      <c r="F30" s="20" t="s">
        <v>26</v>
      </c>
      <c r="G30" s="206">
        <v>2</v>
      </c>
      <c r="H30" s="206">
        <v>164</v>
      </c>
      <c r="I30" s="207" t="s">
        <v>26</v>
      </c>
      <c r="J30" s="207" t="s">
        <v>26</v>
      </c>
      <c r="K30" s="208" t="s">
        <v>26</v>
      </c>
      <c r="L30" s="208" t="s">
        <v>26</v>
      </c>
      <c r="M30" s="210" t="s">
        <v>26</v>
      </c>
      <c r="N30" s="48" t="s">
        <v>26</v>
      </c>
      <c r="O30" s="58" t="s">
        <v>26</v>
      </c>
      <c r="P30" s="58" t="s">
        <v>26</v>
      </c>
      <c r="Q30" s="63" t="s">
        <v>26</v>
      </c>
      <c r="R30" s="63" t="s">
        <v>26</v>
      </c>
      <c r="S30" s="26" t="s">
        <v>26</v>
      </c>
      <c r="T30" s="26" t="s">
        <v>26</v>
      </c>
      <c r="U30" s="73" t="s">
        <v>26</v>
      </c>
      <c r="V30" s="73" t="s">
        <v>26</v>
      </c>
      <c r="W30" s="87">
        <f>SUM(H30:S30)</f>
        <v>164</v>
      </c>
      <c r="X30" s="88" t="s">
        <v>26</v>
      </c>
      <c r="Y30" s="88"/>
      <c r="Z30" s="4"/>
    </row>
    <row r="31" spans="1:26" ht="18.75">
      <c r="A31" s="4">
        <v>25</v>
      </c>
      <c r="B31" s="5" t="s">
        <v>52</v>
      </c>
      <c r="C31" s="6"/>
      <c r="D31" s="5"/>
      <c r="E31" s="7"/>
      <c r="F31" s="20" t="s">
        <v>26</v>
      </c>
      <c r="G31" s="206" t="s">
        <v>26</v>
      </c>
      <c r="H31" s="206" t="s">
        <v>26</v>
      </c>
      <c r="I31" s="207" t="s">
        <v>26</v>
      </c>
      <c r="J31" s="207" t="s">
        <v>26</v>
      </c>
      <c r="K31" s="208" t="s">
        <v>26</v>
      </c>
      <c r="L31" s="208" t="s">
        <v>26</v>
      </c>
      <c r="M31" s="210" t="s">
        <v>26</v>
      </c>
      <c r="N31" s="48" t="s">
        <v>26</v>
      </c>
      <c r="O31" s="58" t="s">
        <v>26</v>
      </c>
      <c r="P31" s="58" t="s">
        <v>26</v>
      </c>
      <c r="Q31" s="63" t="s">
        <v>26</v>
      </c>
      <c r="R31" s="63" t="s">
        <v>26</v>
      </c>
      <c r="S31" s="26" t="s">
        <v>26</v>
      </c>
      <c r="T31" s="26" t="s">
        <v>26</v>
      </c>
      <c r="U31" s="73" t="s">
        <v>26</v>
      </c>
      <c r="V31" s="73" t="s">
        <v>26</v>
      </c>
      <c r="W31" s="87">
        <f>SUM(G31:S31)</f>
        <v>0</v>
      </c>
      <c r="X31" s="88" t="s">
        <v>26</v>
      </c>
      <c r="Y31" s="88"/>
      <c r="Z31" s="4"/>
    </row>
    <row r="32" spans="1:26" ht="18.75">
      <c r="A32" s="4">
        <v>26</v>
      </c>
      <c r="B32" s="5" t="s">
        <v>65</v>
      </c>
      <c r="C32" s="6"/>
      <c r="D32" s="5"/>
      <c r="E32" s="7"/>
      <c r="F32" s="20" t="s">
        <v>26</v>
      </c>
      <c r="G32" s="206" t="s">
        <v>26</v>
      </c>
      <c r="H32" s="206" t="s">
        <v>26</v>
      </c>
      <c r="I32" s="207" t="s">
        <v>26</v>
      </c>
      <c r="J32" s="207" t="s">
        <v>26</v>
      </c>
      <c r="K32" s="208" t="s">
        <v>26</v>
      </c>
      <c r="L32" s="208" t="s">
        <v>26</v>
      </c>
      <c r="M32" s="210" t="s">
        <v>26</v>
      </c>
      <c r="N32" s="48" t="s">
        <v>26</v>
      </c>
      <c r="O32" s="58" t="s">
        <v>26</v>
      </c>
      <c r="P32" s="58" t="s">
        <v>26</v>
      </c>
      <c r="Q32" s="63" t="s">
        <v>26</v>
      </c>
      <c r="R32" s="63" t="s">
        <v>26</v>
      </c>
      <c r="S32" s="26" t="s">
        <v>26</v>
      </c>
      <c r="T32" s="26" t="s">
        <v>26</v>
      </c>
      <c r="U32" s="73" t="s">
        <v>26</v>
      </c>
      <c r="V32" s="73" t="s">
        <v>26</v>
      </c>
      <c r="W32" s="87">
        <f>SUM(H32:S32)</f>
        <v>0</v>
      </c>
      <c r="X32" s="88" t="s">
        <v>26</v>
      </c>
      <c r="Y32" s="88"/>
      <c r="Z32" s="4"/>
    </row>
    <row r="33" spans="1:26" ht="18.75">
      <c r="A33" s="4"/>
      <c r="B33" s="5" t="s">
        <v>66</v>
      </c>
      <c r="C33" s="6"/>
      <c r="D33" s="5"/>
      <c r="E33" s="7"/>
      <c r="F33" s="20" t="s">
        <v>26</v>
      </c>
      <c r="G33" s="206" t="s">
        <v>26</v>
      </c>
      <c r="H33" s="206" t="s">
        <v>26</v>
      </c>
      <c r="I33" s="207" t="s">
        <v>26</v>
      </c>
      <c r="J33" s="207" t="s">
        <v>26</v>
      </c>
      <c r="K33" s="208" t="s">
        <v>26</v>
      </c>
      <c r="L33" s="208" t="s">
        <v>26</v>
      </c>
      <c r="M33" s="210" t="s">
        <v>26</v>
      </c>
      <c r="N33" s="48" t="s">
        <v>26</v>
      </c>
      <c r="O33" s="58" t="s">
        <v>26</v>
      </c>
      <c r="P33" s="58" t="s">
        <v>26</v>
      </c>
      <c r="Q33" s="63" t="s">
        <v>26</v>
      </c>
      <c r="R33" s="63" t="s">
        <v>26</v>
      </c>
      <c r="S33" s="26" t="s">
        <v>26</v>
      </c>
      <c r="T33" s="26" t="s">
        <v>26</v>
      </c>
      <c r="U33" s="73" t="s">
        <v>26</v>
      </c>
      <c r="V33" s="73" t="s">
        <v>26</v>
      </c>
      <c r="W33" s="87">
        <f>SUM(G33:S33)</f>
        <v>0</v>
      </c>
      <c r="X33" s="88" t="s">
        <v>26</v>
      </c>
      <c r="Y33" s="88"/>
      <c r="Z33" s="4"/>
    </row>
    <row r="34" spans="1:26" ht="18.75">
      <c r="A34" s="4">
        <v>27</v>
      </c>
      <c r="B34" s="5" t="s">
        <v>30</v>
      </c>
      <c r="C34" s="6"/>
      <c r="D34" s="5"/>
      <c r="E34" s="7"/>
      <c r="F34" s="20" t="s">
        <v>26</v>
      </c>
      <c r="G34" s="206" t="s">
        <v>26</v>
      </c>
      <c r="H34" s="206" t="s">
        <v>26</v>
      </c>
      <c r="I34" s="207" t="s">
        <v>26</v>
      </c>
      <c r="J34" s="207" t="s">
        <v>26</v>
      </c>
      <c r="K34" s="208" t="s">
        <v>26</v>
      </c>
      <c r="L34" s="208" t="s">
        <v>26</v>
      </c>
      <c r="M34" s="210" t="s">
        <v>26</v>
      </c>
      <c r="N34" s="48" t="s">
        <v>26</v>
      </c>
      <c r="O34" s="58" t="s">
        <v>26</v>
      </c>
      <c r="P34" s="58" t="s">
        <v>26</v>
      </c>
      <c r="Q34" s="63" t="s">
        <v>26</v>
      </c>
      <c r="R34" s="63" t="s">
        <v>26</v>
      </c>
      <c r="S34" s="26" t="s">
        <v>26</v>
      </c>
      <c r="T34" s="26" t="s">
        <v>26</v>
      </c>
      <c r="U34" s="73" t="s">
        <v>26</v>
      </c>
      <c r="V34" s="73" t="s">
        <v>26</v>
      </c>
      <c r="W34" s="87">
        <f>SUM(G34:S34)</f>
        <v>0</v>
      </c>
      <c r="X34" s="88" t="s">
        <v>26</v>
      </c>
      <c r="Y34" s="88"/>
      <c r="Z34" s="4"/>
    </row>
    <row r="35" spans="1:26" ht="18.75">
      <c r="A35" s="4">
        <v>28</v>
      </c>
      <c r="B35" s="5" t="s">
        <v>32</v>
      </c>
      <c r="C35" s="6"/>
      <c r="D35" s="5"/>
      <c r="E35" s="7"/>
      <c r="F35" s="20" t="s">
        <v>26</v>
      </c>
      <c r="G35" s="206" t="s">
        <v>26</v>
      </c>
      <c r="H35" s="206" t="s">
        <v>26</v>
      </c>
      <c r="I35" s="207" t="s">
        <v>26</v>
      </c>
      <c r="J35" s="207" t="s">
        <v>26</v>
      </c>
      <c r="K35" s="208" t="s">
        <v>26</v>
      </c>
      <c r="L35" s="208" t="s">
        <v>26</v>
      </c>
      <c r="M35" s="210" t="s">
        <v>26</v>
      </c>
      <c r="N35" s="48" t="s">
        <v>26</v>
      </c>
      <c r="O35" s="58" t="s">
        <v>26</v>
      </c>
      <c r="P35" s="58" t="s">
        <v>26</v>
      </c>
      <c r="Q35" s="63" t="s">
        <v>26</v>
      </c>
      <c r="R35" s="63" t="s">
        <v>26</v>
      </c>
      <c r="S35" s="26" t="s">
        <v>26</v>
      </c>
      <c r="T35" s="26" t="s">
        <v>26</v>
      </c>
      <c r="U35" s="73" t="s">
        <v>26</v>
      </c>
      <c r="V35" s="73" t="s">
        <v>26</v>
      </c>
      <c r="W35" s="87">
        <f>SUM(G35:S35)</f>
        <v>0</v>
      </c>
      <c r="X35" s="88" t="s">
        <v>26</v>
      </c>
      <c r="Y35" s="88"/>
      <c r="Z35" s="4"/>
    </row>
    <row r="36" spans="1:26" ht="18.75">
      <c r="A36" s="4">
        <v>29</v>
      </c>
      <c r="B36" s="5" t="s">
        <v>9</v>
      </c>
      <c r="C36" s="6"/>
      <c r="D36" s="5"/>
      <c r="E36" s="7"/>
      <c r="F36" s="20">
        <v>25000</v>
      </c>
      <c r="G36" s="211">
        <v>1</v>
      </c>
      <c r="H36" s="211">
        <v>2</v>
      </c>
      <c r="I36" s="207" t="s">
        <v>26</v>
      </c>
      <c r="J36" s="207" t="s">
        <v>26</v>
      </c>
      <c r="K36" s="208" t="s">
        <v>26</v>
      </c>
      <c r="L36" s="208" t="s">
        <v>26</v>
      </c>
      <c r="M36" s="210" t="s">
        <v>26</v>
      </c>
      <c r="N36" s="48" t="s">
        <v>26</v>
      </c>
      <c r="O36" s="58" t="s">
        <v>26</v>
      </c>
      <c r="P36" s="58" t="s">
        <v>26</v>
      </c>
      <c r="Q36" s="63" t="s">
        <v>26</v>
      </c>
      <c r="R36" s="63" t="s">
        <v>26</v>
      </c>
      <c r="S36" s="26" t="s">
        <v>26</v>
      </c>
      <c r="T36" s="26" t="s">
        <v>26</v>
      </c>
      <c r="U36" s="73">
        <v>11</v>
      </c>
      <c r="V36" s="73">
        <v>19</v>
      </c>
      <c r="W36" s="87">
        <v>21</v>
      </c>
      <c r="X36" s="87">
        <f aca="true" t="shared" si="1" ref="X36:X41">F36-W36</f>
        <v>24979</v>
      </c>
      <c r="Y36" s="87"/>
      <c r="Z36" s="4"/>
    </row>
    <row r="37" spans="1:26" ht="18.75">
      <c r="A37" s="4">
        <v>30</v>
      </c>
      <c r="B37" s="5" t="s">
        <v>27</v>
      </c>
      <c r="C37" s="6"/>
      <c r="D37" s="5"/>
      <c r="E37" s="7"/>
      <c r="F37" s="20">
        <v>30000</v>
      </c>
      <c r="G37" s="211">
        <v>22</v>
      </c>
      <c r="H37" s="206">
        <v>814</v>
      </c>
      <c r="I37" s="207" t="s">
        <v>26</v>
      </c>
      <c r="J37" s="207" t="s">
        <v>26</v>
      </c>
      <c r="K37" s="208" t="s">
        <v>26</v>
      </c>
      <c r="L37" s="208" t="s">
        <v>26</v>
      </c>
      <c r="M37" s="210" t="s">
        <v>26</v>
      </c>
      <c r="N37" s="48" t="s">
        <v>26</v>
      </c>
      <c r="O37" s="58" t="s">
        <v>26</v>
      </c>
      <c r="P37" s="58" t="s">
        <v>26</v>
      </c>
      <c r="Q37" s="63" t="s">
        <v>26</v>
      </c>
      <c r="R37" s="63" t="s">
        <v>26</v>
      </c>
      <c r="S37" s="26" t="s">
        <v>26</v>
      </c>
      <c r="T37" s="26" t="s">
        <v>26</v>
      </c>
      <c r="U37" s="73" t="s">
        <v>26</v>
      </c>
      <c r="V37" s="73" t="s">
        <v>26</v>
      </c>
      <c r="W37" s="87">
        <v>814</v>
      </c>
      <c r="X37" s="87">
        <f t="shared" si="1"/>
        <v>29186</v>
      </c>
      <c r="Y37" s="87"/>
      <c r="Z37" s="4"/>
    </row>
    <row r="38" spans="1:26" ht="18.75">
      <c r="A38" s="4">
        <v>31</v>
      </c>
      <c r="B38" s="5" t="s">
        <v>39</v>
      </c>
      <c r="C38" s="6"/>
      <c r="D38" s="5"/>
      <c r="E38" s="7"/>
      <c r="F38" s="20">
        <v>2500</v>
      </c>
      <c r="G38" s="206" t="s">
        <v>26</v>
      </c>
      <c r="H38" s="226" t="s">
        <v>26</v>
      </c>
      <c r="I38" s="227" t="s">
        <v>26</v>
      </c>
      <c r="J38" s="227" t="s">
        <v>26</v>
      </c>
      <c r="K38" s="208" t="s">
        <v>26</v>
      </c>
      <c r="L38" s="208" t="s">
        <v>26</v>
      </c>
      <c r="M38" s="228" t="s">
        <v>26</v>
      </c>
      <c r="N38" s="48" t="s">
        <v>26</v>
      </c>
      <c r="O38" s="58" t="s">
        <v>26</v>
      </c>
      <c r="P38" s="58" t="s">
        <v>26</v>
      </c>
      <c r="Q38" s="63" t="s">
        <v>26</v>
      </c>
      <c r="R38" s="63" t="s">
        <v>26</v>
      </c>
      <c r="S38" s="26" t="s">
        <v>26</v>
      </c>
      <c r="T38" s="26" t="s">
        <v>26</v>
      </c>
      <c r="U38" s="73" t="s">
        <v>26</v>
      </c>
      <c r="V38" s="73" t="s">
        <v>26</v>
      </c>
      <c r="W38" s="87">
        <f>SUM(H38:S38)</f>
        <v>0</v>
      </c>
      <c r="X38" s="87">
        <f t="shared" si="1"/>
        <v>2500</v>
      </c>
      <c r="Y38" s="87"/>
      <c r="Z38" s="4"/>
    </row>
    <row r="39" spans="1:26" ht="18.75">
      <c r="A39" s="4">
        <v>32</v>
      </c>
      <c r="B39" s="5" t="s">
        <v>10</v>
      </c>
      <c r="C39" s="6"/>
      <c r="D39" s="5"/>
      <c r="E39" s="7"/>
      <c r="F39" s="20">
        <v>30000</v>
      </c>
      <c r="G39" s="211">
        <v>8</v>
      </c>
      <c r="H39" s="206">
        <v>696</v>
      </c>
      <c r="I39" s="207" t="s">
        <v>26</v>
      </c>
      <c r="J39" s="207" t="s">
        <v>26</v>
      </c>
      <c r="K39" s="208" t="s">
        <v>26</v>
      </c>
      <c r="L39" s="208" t="s">
        <v>26</v>
      </c>
      <c r="M39" s="210">
        <v>1</v>
      </c>
      <c r="N39" s="48">
        <v>18</v>
      </c>
      <c r="O39" s="58" t="s">
        <v>26</v>
      </c>
      <c r="P39" s="58" t="s">
        <v>26</v>
      </c>
      <c r="Q39" s="63" t="s">
        <v>26</v>
      </c>
      <c r="R39" s="63" t="s">
        <v>26</v>
      </c>
      <c r="S39" s="26" t="s">
        <v>26</v>
      </c>
      <c r="T39" s="26" t="s">
        <v>26</v>
      </c>
      <c r="U39" s="73">
        <v>8</v>
      </c>
      <c r="V39" s="73">
        <v>24</v>
      </c>
      <c r="W39" s="87">
        <f>SUM(G39:S39)</f>
        <v>723</v>
      </c>
      <c r="X39" s="87">
        <f t="shared" si="1"/>
        <v>29277</v>
      </c>
      <c r="Y39" s="87"/>
      <c r="Z39" s="4"/>
    </row>
    <row r="40" spans="1:26" ht="18.75">
      <c r="A40" s="4">
        <v>33</v>
      </c>
      <c r="B40" s="5" t="s">
        <v>18</v>
      </c>
      <c r="C40" s="6"/>
      <c r="D40" s="5"/>
      <c r="E40" s="7"/>
      <c r="F40" s="20">
        <v>250000</v>
      </c>
      <c r="G40" s="211">
        <v>320</v>
      </c>
      <c r="H40" s="206">
        <v>15800</v>
      </c>
      <c r="I40" s="207" t="s">
        <v>26</v>
      </c>
      <c r="J40" s="207" t="s">
        <v>26</v>
      </c>
      <c r="K40" s="208" t="s">
        <v>26</v>
      </c>
      <c r="L40" s="208" t="s">
        <v>26</v>
      </c>
      <c r="M40" s="210">
        <v>4</v>
      </c>
      <c r="N40" s="48">
        <v>93</v>
      </c>
      <c r="O40" s="58" t="s">
        <v>26</v>
      </c>
      <c r="P40" s="58" t="s">
        <v>26</v>
      </c>
      <c r="Q40" s="63" t="s">
        <v>26</v>
      </c>
      <c r="R40" s="63" t="s">
        <v>26</v>
      </c>
      <c r="S40" s="26" t="s">
        <v>26</v>
      </c>
      <c r="T40" s="26" t="s">
        <v>26</v>
      </c>
      <c r="U40" s="73">
        <v>71</v>
      </c>
      <c r="V40" s="73">
        <v>253</v>
      </c>
      <c r="W40" s="87">
        <f>V40+N40+H40</f>
        <v>16146</v>
      </c>
      <c r="X40" s="87">
        <f t="shared" si="1"/>
        <v>233854</v>
      </c>
      <c r="Y40" s="87"/>
      <c r="Z40" s="4"/>
    </row>
    <row r="41" spans="1:26" ht="18.75">
      <c r="A41" s="4">
        <v>34</v>
      </c>
      <c r="B41" s="5" t="s">
        <v>17</v>
      </c>
      <c r="C41" s="6"/>
      <c r="D41" s="5"/>
      <c r="E41" s="7"/>
      <c r="F41" s="20">
        <v>40000</v>
      </c>
      <c r="G41" s="211">
        <v>18</v>
      </c>
      <c r="H41" s="206">
        <v>681</v>
      </c>
      <c r="I41" s="207" t="s">
        <v>26</v>
      </c>
      <c r="J41" s="207" t="s">
        <v>26</v>
      </c>
      <c r="K41" s="208" t="s">
        <v>26</v>
      </c>
      <c r="L41" s="208" t="s">
        <v>26</v>
      </c>
      <c r="M41" s="210" t="s">
        <v>26</v>
      </c>
      <c r="N41" s="48" t="s">
        <v>26</v>
      </c>
      <c r="O41" s="58" t="s">
        <v>26</v>
      </c>
      <c r="P41" s="58" t="s">
        <v>26</v>
      </c>
      <c r="Q41" s="63" t="s">
        <v>26</v>
      </c>
      <c r="R41" s="63" t="s">
        <v>26</v>
      </c>
      <c r="S41" s="26" t="s">
        <v>26</v>
      </c>
      <c r="T41" s="26" t="s">
        <v>26</v>
      </c>
      <c r="U41" s="73" t="s">
        <v>26</v>
      </c>
      <c r="V41" s="73" t="s">
        <v>26</v>
      </c>
      <c r="W41" s="87">
        <v>681</v>
      </c>
      <c r="X41" s="87">
        <f t="shared" si="1"/>
        <v>39319</v>
      </c>
      <c r="Y41" s="87"/>
      <c r="Z41" s="4"/>
    </row>
    <row r="42" spans="1:26" ht="18.75">
      <c r="A42" s="4">
        <v>35</v>
      </c>
      <c r="B42" s="5" t="s">
        <v>80</v>
      </c>
      <c r="C42" s="6"/>
      <c r="D42" s="5"/>
      <c r="E42" s="7"/>
      <c r="F42" s="20" t="s">
        <v>26</v>
      </c>
      <c r="G42" s="226" t="s">
        <v>26</v>
      </c>
      <c r="H42" s="206" t="s">
        <v>26</v>
      </c>
      <c r="I42" s="207" t="s">
        <v>26</v>
      </c>
      <c r="J42" s="207" t="s">
        <v>26</v>
      </c>
      <c r="K42" s="208" t="s">
        <v>26</v>
      </c>
      <c r="L42" s="208" t="s">
        <v>26</v>
      </c>
      <c r="M42" s="210" t="s">
        <v>26</v>
      </c>
      <c r="N42" s="48" t="s">
        <v>26</v>
      </c>
      <c r="O42" s="58" t="s">
        <v>26</v>
      </c>
      <c r="P42" s="58" t="s">
        <v>26</v>
      </c>
      <c r="Q42" s="63" t="s">
        <v>26</v>
      </c>
      <c r="R42" s="63" t="s">
        <v>26</v>
      </c>
      <c r="S42" s="26" t="s">
        <v>26</v>
      </c>
      <c r="T42" s="26" t="s">
        <v>26</v>
      </c>
      <c r="U42" s="73" t="s">
        <v>26</v>
      </c>
      <c r="V42" s="73" t="s">
        <v>26</v>
      </c>
      <c r="W42" s="87">
        <f>SUM(H42:S42)</f>
        <v>0</v>
      </c>
      <c r="X42" s="88" t="s">
        <v>26</v>
      </c>
      <c r="Y42" s="88"/>
      <c r="Z42" s="4"/>
    </row>
    <row r="43" spans="1:26" ht="18.75">
      <c r="A43" s="4">
        <v>36</v>
      </c>
      <c r="B43" s="5" t="s">
        <v>63</v>
      </c>
      <c r="C43" s="6"/>
      <c r="D43" s="5"/>
      <c r="E43" s="7"/>
      <c r="F43" s="20" t="s">
        <v>26</v>
      </c>
      <c r="G43" s="206" t="s">
        <v>26</v>
      </c>
      <c r="H43" s="206" t="s">
        <v>26</v>
      </c>
      <c r="I43" s="207" t="s">
        <v>26</v>
      </c>
      <c r="J43" s="207" t="s">
        <v>26</v>
      </c>
      <c r="K43" s="208" t="s">
        <v>26</v>
      </c>
      <c r="L43" s="208" t="s">
        <v>26</v>
      </c>
      <c r="M43" s="210" t="s">
        <v>26</v>
      </c>
      <c r="N43" s="48" t="s">
        <v>26</v>
      </c>
      <c r="O43" s="58" t="s">
        <v>26</v>
      </c>
      <c r="P43" s="58" t="s">
        <v>26</v>
      </c>
      <c r="Q43" s="63" t="s">
        <v>26</v>
      </c>
      <c r="R43" s="63" t="s">
        <v>26</v>
      </c>
      <c r="S43" s="26" t="s">
        <v>26</v>
      </c>
      <c r="T43" s="26" t="s">
        <v>26</v>
      </c>
      <c r="U43" s="73" t="s">
        <v>26</v>
      </c>
      <c r="V43" s="73" t="s">
        <v>26</v>
      </c>
      <c r="W43" s="87">
        <f>SUM(G43:S43)</f>
        <v>0</v>
      </c>
      <c r="X43" s="88" t="s">
        <v>26</v>
      </c>
      <c r="Y43" s="88"/>
      <c r="Z43" s="4"/>
    </row>
    <row r="44" spans="1:26" ht="18.75">
      <c r="A44" s="4">
        <v>37</v>
      </c>
      <c r="B44" s="5" t="s">
        <v>61</v>
      </c>
      <c r="C44" s="6"/>
      <c r="D44" s="5"/>
      <c r="E44" s="7"/>
      <c r="F44" s="20" t="s">
        <v>26</v>
      </c>
      <c r="G44" s="206" t="s">
        <v>26</v>
      </c>
      <c r="H44" s="206" t="s">
        <v>26</v>
      </c>
      <c r="I44" s="207" t="s">
        <v>26</v>
      </c>
      <c r="J44" s="207" t="s">
        <v>26</v>
      </c>
      <c r="K44" s="208" t="s">
        <v>26</v>
      </c>
      <c r="L44" s="208" t="s">
        <v>26</v>
      </c>
      <c r="M44" s="210" t="s">
        <v>26</v>
      </c>
      <c r="N44" s="48" t="s">
        <v>26</v>
      </c>
      <c r="O44" s="58" t="s">
        <v>26</v>
      </c>
      <c r="P44" s="58" t="s">
        <v>26</v>
      </c>
      <c r="Q44" s="63" t="s">
        <v>26</v>
      </c>
      <c r="R44" s="63" t="s">
        <v>26</v>
      </c>
      <c r="S44" s="26" t="s">
        <v>26</v>
      </c>
      <c r="T44" s="26" t="s">
        <v>26</v>
      </c>
      <c r="U44" s="73" t="s">
        <v>26</v>
      </c>
      <c r="V44" s="73" t="s">
        <v>26</v>
      </c>
      <c r="W44" s="87">
        <f>SUM(H44:S44)</f>
        <v>0</v>
      </c>
      <c r="X44" s="88" t="s">
        <v>26</v>
      </c>
      <c r="Y44" s="88"/>
      <c r="Z44" s="4"/>
    </row>
    <row r="45" spans="1:26" ht="18.75">
      <c r="A45" s="4">
        <v>38</v>
      </c>
      <c r="B45" s="5" t="s">
        <v>55</v>
      </c>
      <c r="C45" s="6"/>
      <c r="D45" s="5"/>
      <c r="E45" s="7"/>
      <c r="F45" s="20" t="s">
        <v>26</v>
      </c>
      <c r="G45" s="206" t="s">
        <v>26</v>
      </c>
      <c r="H45" s="206" t="s">
        <v>26</v>
      </c>
      <c r="I45" s="207" t="s">
        <v>26</v>
      </c>
      <c r="J45" s="207" t="s">
        <v>26</v>
      </c>
      <c r="K45" s="208" t="s">
        <v>26</v>
      </c>
      <c r="L45" s="208" t="s">
        <v>26</v>
      </c>
      <c r="M45" s="210" t="s">
        <v>26</v>
      </c>
      <c r="N45" s="48" t="s">
        <v>26</v>
      </c>
      <c r="O45" s="58" t="s">
        <v>26</v>
      </c>
      <c r="P45" s="58" t="s">
        <v>26</v>
      </c>
      <c r="Q45" s="63" t="s">
        <v>26</v>
      </c>
      <c r="R45" s="63" t="s">
        <v>26</v>
      </c>
      <c r="S45" s="26" t="s">
        <v>26</v>
      </c>
      <c r="T45" s="26" t="s">
        <v>26</v>
      </c>
      <c r="U45" s="73" t="s">
        <v>26</v>
      </c>
      <c r="V45" s="73" t="s">
        <v>26</v>
      </c>
      <c r="W45" s="87">
        <f>SUM(G45:S45)</f>
        <v>0</v>
      </c>
      <c r="X45" s="88" t="s">
        <v>26</v>
      </c>
      <c r="Y45" s="88"/>
      <c r="Z45" s="4"/>
    </row>
    <row r="46" spans="1:26" ht="18.75">
      <c r="A46" s="4">
        <v>39</v>
      </c>
      <c r="B46" s="5" t="s">
        <v>59</v>
      </c>
      <c r="C46" s="6"/>
      <c r="D46" s="5"/>
      <c r="E46" s="7"/>
      <c r="F46" s="20" t="s">
        <v>26</v>
      </c>
      <c r="G46" s="206" t="s">
        <v>26</v>
      </c>
      <c r="H46" s="206" t="s">
        <v>26</v>
      </c>
      <c r="I46" s="207" t="s">
        <v>26</v>
      </c>
      <c r="J46" s="207" t="s">
        <v>26</v>
      </c>
      <c r="K46" s="208" t="s">
        <v>26</v>
      </c>
      <c r="L46" s="208" t="s">
        <v>26</v>
      </c>
      <c r="M46" s="210" t="s">
        <v>26</v>
      </c>
      <c r="N46" s="48" t="s">
        <v>26</v>
      </c>
      <c r="O46" s="58" t="s">
        <v>26</v>
      </c>
      <c r="P46" s="58" t="s">
        <v>26</v>
      </c>
      <c r="Q46" s="63" t="s">
        <v>26</v>
      </c>
      <c r="R46" s="63" t="s">
        <v>26</v>
      </c>
      <c r="S46" s="26" t="s">
        <v>26</v>
      </c>
      <c r="T46" s="26" t="s">
        <v>26</v>
      </c>
      <c r="U46" s="73" t="s">
        <v>26</v>
      </c>
      <c r="V46" s="73" t="s">
        <v>26</v>
      </c>
      <c r="W46" s="87">
        <f>SUM(H46:S46)</f>
        <v>0</v>
      </c>
      <c r="X46" s="88" t="s">
        <v>26</v>
      </c>
      <c r="Y46" s="88"/>
      <c r="Z46" s="4"/>
    </row>
    <row r="47" spans="1:26" ht="18.75">
      <c r="A47" s="4">
        <v>40</v>
      </c>
      <c r="B47" s="5" t="s">
        <v>64</v>
      </c>
      <c r="C47" s="6"/>
      <c r="D47" s="5"/>
      <c r="E47" s="7"/>
      <c r="F47" s="20" t="s">
        <v>26</v>
      </c>
      <c r="G47" s="206" t="s">
        <v>26</v>
      </c>
      <c r="H47" s="206" t="s">
        <v>26</v>
      </c>
      <c r="I47" s="207" t="s">
        <v>26</v>
      </c>
      <c r="J47" s="207" t="s">
        <v>26</v>
      </c>
      <c r="K47" s="208" t="s">
        <v>26</v>
      </c>
      <c r="L47" s="208" t="s">
        <v>26</v>
      </c>
      <c r="M47" s="210" t="s">
        <v>26</v>
      </c>
      <c r="N47" s="48" t="s">
        <v>26</v>
      </c>
      <c r="O47" s="58" t="s">
        <v>26</v>
      </c>
      <c r="P47" s="58" t="s">
        <v>26</v>
      </c>
      <c r="Q47" s="63" t="s">
        <v>26</v>
      </c>
      <c r="R47" s="63" t="s">
        <v>26</v>
      </c>
      <c r="S47" s="26" t="s">
        <v>26</v>
      </c>
      <c r="T47" s="26" t="s">
        <v>26</v>
      </c>
      <c r="U47" s="73" t="s">
        <v>26</v>
      </c>
      <c r="V47" s="73" t="s">
        <v>26</v>
      </c>
      <c r="W47" s="87">
        <f>SUM(G47:S47)</f>
        <v>0</v>
      </c>
      <c r="X47" s="88" t="s">
        <v>26</v>
      </c>
      <c r="Y47" s="88"/>
      <c r="Z47" s="4"/>
    </row>
    <row r="48" spans="1:26" ht="18.75">
      <c r="A48" s="4">
        <v>41</v>
      </c>
      <c r="B48" s="5" t="s">
        <v>79</v>
      </c>
      <c r="C48" s="6"/>
      <c r="D48" s="5"/>
      <c r="E48" s="7"/>
      <c r="F48" s="20" t="s">
        <v>26</v>
      </c>
      <c r="G48" s="226" t="s">
        <v>26</v>
      </c>
      <c r="H48" s="206" t="s">
        <v>26</v>
      </c>
      <c r="I48" s="207" t="s">
        <v>26</v>
      </c>
      <c r="J48" s="207" t="s">
        <v>26</v>
      </c>
      <c r="K48" s="208" t="s">
        <v>26</v>
      </c>
      <c r="L48" s="208" t="s">
        <v>26</v>
      </c>
      <c r="M48" s="210" t="s">
        <v>26</v>
      </c>
      <c r="N48" s="48" t="s">
        <v>26</v>
      </c>
      <c r="O48" s="58" t="s">
        <v>26</v>
      </c>
      <c r="P48" s="58" t="s">
        <v>26</v>
      </c>
      <c r="Q48" s="63" t="s">
        <v>26</v>
      </c>
      <c r="R48" s="63" t="s">
        <v>26</v>
      </c>
      <c r="S48" s="26" t="s">
        <v>26</v>
      </c>
      <c r="T48" s="26" t="s">
        <v>26</v>
      </c>
      <c r="U48" s="73" t="s">
        <v>26</v>
      </c>
      <c r="V48" s="73" t="s">
        <v>26</v>
      </c>
      <c r="W48" s="87">
        <f>SUM(H48:S48)</f>
        <v>0</v>
      </c>
      <c r="X48" s="88" t="s">
        <v>26</v>
      </c>
      <c r="Y48" s="88"/>
      <c r="Z48" s="4"/>
    </row>
    <row r="49" spans="1:26" s="17" customFormat="1" ht="18.75">
      <c r="A49" s="13">
        <v>42</v>
      </c>
      <c r="B49" s="14" t="s">
        <v>11</v>
      </c>
      <c r="C49" s="15"/>
      <c r="D49" s="14"/>
      <c r="E49" s="16"/>
      <c r="F49" s="20">
        <v>70000</v>
      </c>
      <c r="G49" s="211">
        <v>127</v>
      </c>
      <c r="H49" s="206">
        <v>4588</v>
      </c>
      <c r="I49" s="207" t="s">
        <v>26</v>
      </c>
      <c r="J49" s="207" t="s">
        <v>26</v>
      </c>
      <c r="K49" s="208" t="s">
        <v>26</v>
      </c>
      <c r="L49" s="208" t="s">
        <v>26</v>
      </c>
      <c r="M49" s="210">
        <v>26</v>
      </c>
      <c r="N49" s="48">
        <v>544</v>
      </c>
      <c r="O49" s="58" t="s">
        <v>26</v>
      </c>
      <c r="P49" s="58" t="s">
        <v>26</v>
      </c>
      <c r="Q49" s="63" t="s">
        <v>26</v>
      </c>
      <c r="R49" s="63" t="s">
        <v>26</v>
      </c>
      <c r="S49" s="26" t="s">
        <v>26</v>
      </c>
      <c r="T49" s="26" t="s">
        <v>26</v>
      </c>
      <c r="U49" s="73">
        <v>92</v>
      </c>
      <c r="V49" s="73">
        <v>960</v>
      </c>
      <c r="W49" s="87">
        <v>6092</v>
      </c>
      <c r="X49" s="87">
        <f>F49-W49</f>
        <v>63908</v>
      </c>
      <c r="Y49" s="87"/>
      <c r="Z49" s="13"/>
    </row>
    <row r="50" spans="1:150" s="18" customFormat="1" ht="18.75">
      <c r="A50" s="13">
        <v>43</v>
      </c>
      <c r="B50" s="14" t="s">
        <v>33</v>
      </c>
      <c r="C50" s="15"/>
      <c r="D50" s="14"/>
      <c r="E50" s="16"/>
      <c r="F50" s="20">
        <v>7649000</v>
      </c>
      <c r="G50" s="211">
        <v>14</v>
      </c>
      <c r="H50" s="206">
        <v>538</v>
      </c>
      <c r="I50" s="207">
        <v>8</v>
      </c>
      <c r="J50" s="207">
        <v>331</v>
      </c>
      <c r="K50" s="208" t="s">
        <v>26</v>
      </c>
      <c r="L50" s="208" t="s">
        <v>26</v>
      </c>
      <c r="M50" s="210" t="s">
        <v>26</v>
      </c>
      <c r="N50" s="48" t="s">
        <v>26</v>
      </c>
      <c r="O50" s="58" t="s">
        <v>26</v>
      </c>
      <c r="P50" s="58" t="s">
        <v>26</v>
      </c>
      <c r="Q50" s="63" t="s">
        <v>26</v>
      </c>
      <c r="R50" s="63" t="s">
        <v>26</v>
      </c>
      <c r="S50" s="26" t="s">
        <v>26</v>
      </c>
      <c r="T50" s="26" t="s">
        <v>26</v>
      </c>
      <c r="U50" s="73" t="s">
        <v>26</v>
      </c>
      <c r="V50" s="73" t="s">
        <v>26</v>
      </c>
      <c r="W50" s="87">
        <v>869</v>
      </c>
      <c r="X50" s="87">
        <f>F50-W50</f>
        <v>7648131</v>
      </c>
      <c r="Y50" s="88"/>
      <c r="Z50" s="30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</row>
    <row r="51" spans="1:26" ht="18.75">
      <c r="A51" s="4">
        <v>44</v>
      </c>
      <c r="B51" s="5" t="s">
        <v>12</v>
      </c>
      <c r="C51" s="6"/>
      <c r="D51" s="5"/>
      <c r="E51" s="7"/>
      <c r="F51" s="20">
        <v>100000</v>
      </c>
      <c r="G51" s="211">
        <v>8</v>
      </c>
      <c r="H51" s="206">
        <v>391</v>
      </c>
      <c r="I51" s="207" t="s">
        <v>26</v>
      </c>
      <c r="J51" s="207" t="s">
        <v>26</v>
      </c>
      <c r="K51" s="208" t="s">
        <v>26</v>
      </c>
      <c r="L51" s="208" t="s">
        <v>26</v>
      </c>
      <c r="M51" s="210">
        <v>34</v>
      </c>
      <c r="N51" s="48">
        <v>660</v>
      </c>
      <c r="O51" s="58" t="s">
        <v>26</v>
      </c>
      <c r="P51" s="58" t="s">
        <v>26</v>
      </c>
      <c r="Q51" s="63" t="s">
        <v>26</v>
      </c>
      <c r="R51" s="63" t="s">
        <v>26</v>
      </c>
      <c r="S51" s="26" t="s">
        <v>26</v>
      </c>
      <c r="T51" s="26" t="s">
        <v>26</v>
      </c>
      <c r="U51" s="73">
        <v>1</v>
      </c>
      <c r="V51" s="73">
        <v>5</v>
      </c>
      <c r="W51" s="87">
        <v>1056</v>
      </c>
      <c r="X51" s="87">
        <f>F51-W51</f>
        <v>98944</v>
      </c>
      <c r="Y51" s="87"/>
      <c r="Z51" s="4"/>
    </row>
    <row r="52" spans="1:26" ht="18.75">
      <c r="A52" s="4">
        <v>45</v>
      </c>
      <c r="B52" s="5" t="s">
        <v>37</v>
      </c>
      <c r="C52" s="6"/>
      <c r="D52" s="5"/>
      <c r="E52" s="7"/>
      <c r="F52" s="20">
        <v>20000</v>
      </c>
      <c r="G52" s="211">
        <v>4</v>
      </c>
      <c r="H52" s="206">
        <v>203</v>
      </c>
      <c r="I52" s="207" t="s">
        <v>26</v>
      </c>
      <c r="J52" s="207" t="s">
        <v>26</v>
      </c>
      <c r="K52" s="208" t="s">
        <v>26</v>
      </c>
      <c r="L52" s="208" t="s">
        <v>26</v>
      </c>
      <c r="M52" s="210" t="s">
        <v>26</v>
      </c>
      <c r="N52" s="48" t="s">
        <v>26</v>
      </c>
      <c r="O52" s="58" t="s">
        <v>26</v>
      </c>
      <c r="P52" s="58" t="s">
        <v>26</v>
      </c>
      <c r="Q52" s="63" t="s">
        <v>26</v>
      </c>
      <c r="R52" s="63" t="s">
        <v>26</v>
      </c>
      <c r="S52" s="26" t="s">
        <v>26</v>
      </c>
      <c r="T52" s="26" t="s">
        <v>26</v>
      </c>
      <c r="U52" s="73" t="s">
        <v>26</v>
      </c>
      <c r="V52" s="73" t="s">
        <v>26</v>
      </c>
      <c r="W52" s="87">
        <v>203</v>
      </c>
      <c r="X52" s="87">
        <f>F52-W52</f>
        <v>19797</v>
      </c>
      <c r="Y52" s="87"/>
      <c r="Z52" s="4"/>
    </row>
    <row r="53" spans="1:26" ht="18.75">
      <c r="A53" s="4">
        <v>46</v>
      </c>
      <c r="B53" s="5" t="s">
        <v>107</v>
      </c>
      <c r="C53" s="6"/>
      <c r="D53" s="5"/>
      <c r="E53" s="7"/>
      <c r="F53" s="20" t="s">
        <v>26</v>
      </c>
      <c r="G53" s="206" t="s">
        <v>26</v>
      </c>
      <c r="H53" s="206" t="s">
        <v>26</v>
      </c>
      <c r="I53" s="207" t="s">
        <v>26</v>
      </c>
      <c r="J53" s="207" t="s">
        <v>26</v>
      </c>
      <c r="K53" s="208" t="s">
        <v>26</v>
      </c>
      <c r="L53" s="208" t="s">
        <v>26</v>
      </c>
      <c r="M53" s="210" t="s">
        <v>26</v>
      </c>
      <c r="N53" s="48" t="s">
        <v>26</v>
      </c>
      <c r="O53" s="58" t="s">
        <v>26</v>
      </c>
      <c r="P53" s="58" t="s">
        <v>26</v>
      </c>
      <c r="Q53" s="63" t="s">
        <v>26</v>
      </c>
      <c r="R53" s="63" t="s">
        <v>26</v>
      </c>
      <c r="S53" s="26" t="s">
        <v>26</v>
      </c>
      <c r="T53" s="26" t="s">
        <v>26</v>
      </c>
      <c r="U53" s="73" t="s">
        <v>26</v>
      </c>
      <c r="V53" s="73" t="s">
        <v>26</v>
      </c>
      <c r="W53" s="87">
        <f>SUM(G53:S53)</f>
        <v>0</v>
      </c>
      <c r="X53" s="88" t="s">
        <v>26</v>
      </c>
      <c r="Y53" s="88"/>
      <c r="Z53" s="4"/>
    </row>
    <row r="54" spans="1:26" ht="18.75">
      <c r="A54" s="4">
        <v>47</v>
      </c>
      <c r="B54" s="5" t="s">
        <v>53</v>
      </c>
      <c r="C54" s="6"/>
      <c r="D54" s="5"/>
      <c r="E54" s="7"/>
      <c r="F54" s="20" t="s">
        <v>26</v>
      </c>
      <c r="G54" s="206" t="s">
        <v>26</v>
      </c>
      <c r="H54" s="206" t="s">
        <v>26</v>
      </c>
      <c r="I54" s="207" t="s">
        <v>26</v>
      </c>
      <c r="J54" s="207" t="s">
        <v>26</v>
      </c>
      <c r="K54" s="208" t="s">
        <v>26</v>
      </c>
      <c r="L54" s="208" t="s">
        <v>26</v>
      </c>
      <c r="M54" s="210" t="s">
        <v>26</v>
      </c>
      <c r="N54" s="48" t="s">
        <v>26</v>
      </c>
      <c r="O54" s="58" t="s">
        <v>26</v>
      </c>
      <c r="P54" s="58" t="s">
        <v>26</v>
      </c>
      <c r="Q54" s="63" t="s">
        <v>26</v>
      </c>
      <c r="R54" s="63" t="s">
        <v>26</v>
      </c>
      <c r="S54" s="26" t="s">
        <v>26</v>
      </c>
      <c r="T54" s="26" t="s">
        <v>26</v>
      </c>
      <c r="U54" s="73" t="s">
        <v>26</v>
      </c>
      <c r="V54" s="73" t="s">
        <v>26</v>
      </c>
      <c r="W54" s="87">
        <f>SUM(H54:S54)</f>
        <v>0</v>
      </c>
      <c r="X54" s="88" t="s">
        <v>26</v>
      </c>
      <c r="Y54" s="88"/>
      <c r="Z54" s="4"/>
    </row>
    <row r="55" spans="1:26" ht="18.75">
      <c r="A55" s="4">
        <v>48</v>
      </c>
      <c r="B55" s="5" t="s">
        <v>47</v>
      </c>
      <c r="C55" s="6"/>
      <c r="D55" s="5"/>
      <c r="E55" s="7"/>
      <c r="F55" s="20" t="s">
        <v>26</v>
      </c>
      <c r="G55" s="206" t="s">
        <v>26</v>
      </c>
      <c r="H55" s="206" t="s">
        <v>26</v>
      </c>
      <c r="I55" s="207" t="s">
        <v>26</v>
      </c>
      <c r="J55" s="207" t="s">
        <v>26</v>
      </c>
      <c r="K55" s="208" t="s">
        <v>26</v>
      </c>
      <c r="L55" s="208" t="s">
        <v>26</v>
      </c>
      <c r="M55" s="210" t="s">
        <v>26</v>
      </c>
      <c r="N55" s="48" t="s">
        <v>26</v>
      </c>
      <c r="O55" s="58" t="s">
        <v>26</v>
      </c>
      <c r="P55" s="58" t="s">
        <v>26</v>
      </c>
      <c r="Q55" s="63" t="s">
        <v>26</v>
      </c>
      <c r="R55" s="63" t="s">
        <v>26</v>
      </c>
      <c r="S55" s="26" t="s">
        <v>26</v>
      </c>
      <c r="T55" s="26" t="s">
        <v>26</v>
      </c>
      <c r="U55" s="73" t="s">
        <v>26</v>
      </c>
      <c r="V55" s="73" t="s">
        <v>26</v>
      </c>
      <c r="W55" s="87">
        <f>SUM(G55:S55)</f>
        <v>0</v>
      </c>
      <c r="X55" s="88" t="s">
        <v>26</v>
      </c>
      <c r="Y55" s="88"/>
      <c r="Z55" s="4"/>
    </row>
    <row r="56" spans="1:26" ht="18.75">
      <c r="A56" s="4">
        <v>49</v>
      </c>
      <c r="B56" s="5" t="s">
        <v>16</v>
      </c>
      <c r="C56" s="6"/>
      <c r="D56" s="5"/>
      <c r="E56" s="7"/>
      <c r="F56" s="20">
        <v>5000</v>
      </c>
      <c r="G56" s="226"/>
      <c r="H56" s="226"/>
      <c r="I56" s="227"/>
      <c r="J56" s="227"/>
      <c r="K56" s="208"/>
      <c r="L56" s="208"/>
      <c r="M56" s="228"/>
      <c r="N56" s="48"/>
      <c r="O56" s="58"/>
      <c r="P56" s="58"/>
      <c r="Q56" s="63"/>
      <c r="R56" s="63"/>
      <c r="S56" s="26"/>
      <c r="T56" s="26"/>
      <c r="U56" s="73"/>
      <c r="V56" s="73"/>
      <c r="W56" s="87">
        <f>SUM(H56:S56)</f>
        <v>0</v>
      </c>
      <c r="X56" s="87">
        <f aca="true" t="shared" si="2" ref="X56:X66">F56-W56</f>
        <v>5000</v>
      </c>
      <c r="Y56" s="87"/>
      <c r="Z56" s="4"/>
    </row>
    <row r="57" spans="1:26" ht="18.75">
      <c r="A57" s="4">
        <v>50</v>
      </c>
      <c r="B57" s="5" t="s">
        <v>13</v>
      </c>
      <c r="C57" s="6"/>
      <c r="D57" s="5"/>
      <c r="E57" s="7"/>
      <c r="F57" s="20">
        <v>40000</v>
      </c>
      <c r="G57" s="206">
        <v>55</v>
      </c>
      <c r="H57" s="206">
        <v>1925</v>
      </c>
      <c r="I57" s="207">
        <v>3</v>
      </c>
      <c r="J57" s="207">
        <v>152</v>
      </c>
      <c r="K57" s="208" t="s">
        <v>26</v>
      </c>
      <c r="L57" s="208" t="s">
        <v>26</v>
      </c>
      <c r="M57" s="210">
        <v>12</v>
      </c>
      <c r="N57" s="48">
        <v>456</v>
      </c>
      <c r="O57" s="58" t="s">
        <v>26</v>
      </c>
      <c r="P57" s="58" t="s">
        <v>26</v>
      </c>
      <c r="Q57" s="63" t="s">
        <v>26</v>
      </c>
      <c r="R57" s="63" t="s">
        <v>26</v>
      </c>
      <c r="S57" s="26" t="s">
        <v>26</v>
      </c>
      <c r="T57" s="26" t="s">
        <v>26</v>
      </c>
      <c r="U57" s="73">
        <v>2</v>
      </c>
      <c r="V57" s="73">
        <v>28</v>
      </c>
      <c r="W57" s="87">
        <f>V57+N57+J57+H57</f>
        <v>2561</v>
      </c>
      <c r="X57" s="87">
        <f t="shared" si="2"/>
        <v>37439</v>
      </c>
      <c r="Y57" s="87"/>
      <c r="Z57" s="4"/>
    </row>
    <row r="58" spans="1:26" ht="18.75">
      <c r="A58" s="4">
        <v>51</v>
      </c>
      <c r="B58" s="5" t="s">
        <v>14</v>
      </c>
      <c r="C58" s="6"/>
      <c r="D58" s="5"/>
      <c r="E58" s="7"/>
      <c r="F58" s="20">
        <v>25000</v>
      </c>
      <c r="G58" s="206">
        <v>4</v>
      </c>
      <c r="H58" s="206">
        <v>138</v>
      </c>
      <c r="I58" s="207">
        <v>1</v>
      </c>
      <c r="J58" s="207">
        <v>64</v>
      </c>
      <c r="K58" s="208" t="s">
        <v>26</v>
      </c>
      <c r="L58" s="208" t="s">
        <v>26</v>
      </c>
      <c r="M58" s="210">
        <v>12</v>
      </c>
      <c r="N58" s="48">
        <v>212</v>
      </c>
      <c r="O58" s="58" t="s">
        <v>26</v>
      </c>
      <c r="P58" s="58" t="s">
        <v>26</v>
      </c>
      <c r="Q58" s="63" t="s">
        <v>26</v>
      </c>
      <c r="R58" s="63" t="s">
        <v>26</v>
      </c>
      <c r="S58" s="26" t="s">
        <v>26</v>
      </c>
      <c r="T58" s="26" t="s">
        <v>26</v>
      </c>
      <c r="U58" s="73" t="s">
        <v>26</v>
      </c>
      <c r="V58" s="73" t="s">
        <v>26</v>
      </c>
      <c r="W58" s="87">
        <f>H58+J58+N58</f>
        <v>414</v>
      </c>
      <c r="X58" s="87">
        <f t="shared" si="2"/>
        <v>24586</v>
      </c>
      <c r="Y58" s="87"/>
      <c r="Z58" s="4"/>
    </row>
    <row r="59" spans="1:26" ht="18.75">
      <c r="A59" s="4">
        <v>52</v>
      </c>
      <c r="B59" s="5" t="s">
        <v>44</v>
      </c>
      <c r="C59" s="6"/>
      <c r="D59" s="5"/>
      <c r="E59" s="7"/>
      <c r="F59" s="20">
        <v>35000</v>
      </c>
      <c r="G59" s="206">
        <v>3</v>
      </c>
      <c r="H59" s="206">
        <v>125</v>
      </c>
      <c r="I59" s="207">
        <v>48</v>
      </c>
      <c r="J59" s="207">
        <v>3167</v>
      </c>
      <c r="K59" s="208" t="s">
        <v>26</v>
      </c>
      <c r="L59" s="208" t="s">
        <v>26</v>
      </c>
      <c r="M59" s="210">
        <v>1</v>
      </c>
      <c r="N59" s="48">
        <v>26</v>
      </c>
      <c r="O59" s="58" t="s">
        <v>26</v>
      </c>
      <c r="P59" s="58" t="s">
        <v>26</v>
      </c>
      <c r="Q59" s="63" t="s">
        <v>26</v>
      </c>
      <c r="R59" s="63" t="s">
        <v>26</v>
      </c>
      <c r="S59" s="26" t="s">
        <v>26</v>
      </c>
      <c r="T59" s="26" t="s">
        <v>26</v>
      </c>
      <c r="U59" s="73" t="s">
        <v>26</v>
      </c>
      <c r="V59" s="73" t="s">
        <v>26</v>
      </c>
      <c r="W59" s="87">
        <f>N59+J59+H59</f>
        <v>3318</v>
      </c>
      <c r="X59" s="87">
        <f t="shared" si="2"/>
        <v>31682</v>
      </c>
      <c r="Y59" s="87"/>
      <c r="Z59" s="4"/>
    </row>
    <row r="60" spans="1:26" ht="18.75">
      <c r="A60" s="4">
        <v>53</v>
      </c>
      <c r="B60" s="5" t="s">
        <v>15</v>
      </c>
      <c r="C60" s="6"/>
      <c r="D60" s="5"/>
      <c r="E60" s="7"/>
      <c r="F60" s="20">
        <v>40000</v>
      </c>
      <c r="G60" s="206">
        <v>11</v>
      </c>
      <c r="H60" s="206">
        <v>482</v>
      </c>
      <c r="I60" s="207" t="s">
        <v>26</v>
      </c>
      <c r="J60" s="207" t="s">
        <v>26</v>
      </c>
      <c r="K60" s="208" t="s">
        <v>26</v>
      </c>
      <c r="L60" s="208" t="s">
        <v>26</v>
      </c>
      <c r="M60" s="210" t="s">
        <v>26</v>
      </c>
      <c r="N60" s="48" t="s">
        <v>26</v>
      </c>
      <c r="O60" s="58" t="s">
        <v>26</v>
      </c>
      <c r="P60" s="58" t="s">
        <v>26</v>
      </c>
      <c r="Q60" s="63" t="s">
        <v>26</v>
      </c>
      <c r="R60" s="63" t="s">
        <v>26</v>
      </c>
      <c r="S60" s="26" t="s">
        <v>26</v>
      </c>
      <c r="T60" s="26" t="s">
        <v>26</v>
      </c>
      <c r="U60" s="73">
        <v>36</v>
      </c>
      <c r="V60" s="73">
        <v>108</v>
      </c>
      <c r="W60" s="87">
        <v>590</v>
      </c>
      <c r="X60" s="87">
        <f t="shared" si="2"/>
        <v>39410</v>
      </c>
      <c r="Y60" s="87"/>
      <c r="Z60" s="4"/>
    </row>
    <row r="61" spans="1:26" ht="18.75">
      <c r="A61" s="4">
        <v>54</v>
      </c>
      <c r="B61" s="5" t="s">
        <v>48</v>
      </c>
      <c r="C61" s="6"/>
      <c r="D61" s="5"/>
      <c r="E61" s="7"/>
      <c r="F61" s="20">
        <v>120000</v>
      </c>
      <c r="G61" s="206" t="s">
        <v>26</v>
      </c>
      <c r="H61" s="206" t="s">
        <v>26</v>
      </c>
      <c r="I61" s="207" t="s">
        <v>26</v>
      </c>
      <c r="J61" s="207" t="s">
        <v>26</v>
      </c>
      <c r="K61" s="208" t="s">
        <v>26</v>
      </c>
      <c r="L61" s="208" t="s">
        <v>26</v>
      </c>
      <c r="M61" s="210" t="s">
        <v>26</v>
      </c>
      <c r="N61" s="48" t="s">
        <v>26</v>
      </c>
      <c r="O61" s="58" t="s">
        <v>26</v>
      </c>
      <c r="P61" s="58" t="s">
        <v>26</v>
      </c>
      <c r="Q61" s="63" t="s">
        <v>26</v>
      </c>
      <c r="R61" s="63" t="s">
        <v>26</v>
      </c>
      <c r="S61" s="26" t="s">
        <v>26</v>
      </c>
      <c r="T61" s="26" t="s">
        <v>26</v>
      </c>
      <c r="U61" s="73" t="s">
        <v>26</v>
      </c>
      <c r="V61" s="73" t="s">
        <v>26</v>
      </c>
      <c r="W61" s="87">
        <v>0</v>
      </c>
      <c r="X61" s="87">
        <f t="shared" si="2"/>
        <v>120000</v>
      </c>
      <c r="Y61" s="87"/>
      <c r="Z61" s="4"/>
    </row>
    <row r="62" spans="1:26" ht="18.75">
      <c r="A62" s="4">
        <v>55</v>
      </c>
      <c r="B62" s="5" t="s">
        <v>42</v>
      </c>
      <c r="C62" s="6"/>
      <c r="D62" s="5"/>
      <c r="E62" s="7"/>
      <c r="F62" s="20">
        <v>10000</v>
      </c>
      <c r="G62" s="206">
        <v>5</v>
      </c>
      <c r="H62" s="206">
        <v>230</v>
      </c>
      <c r="I62" s="207" t="s">
        <v>26</v>
      </c>
      <c r="J62" s="207" t="s">
        <v>26</v>
      </c>
      <c r="K62" s="208" t="s">
        <v>26</v>
      </c>
      <c r="L62" s="208" t="s">
        <v>26</v>
      </c>
      <c r="M62" s="210" t="s">
        <v>26</v>
      </c>
      <c r="N62" s="48" t="s">
        <v>26</v>
      </c>
      <c r="O62" s="58" t="s">
        <v>26</v>
      </c>
      <c r="P62" s="58" t="s">
        <v>26</v>
      </c>
      <c r="Q62" s="63" t="s">
        <v>26</v>
      </c>
      <c r="R62" s="63" t="s">
        <v>26</v>
      </c>
      <c r="S62" s="26" t="s">
        <v>26</v>
      </c>
      <c r="T62" s="26" t="s">
        <v>26</v>
      </c>
      <c r="U62" s="73" t="s">
        <v>26</v>
      </c>
      <c r="V62" s="73" t="s">
        <v>26</v>
      </c>
      <c r="W62" s="87">
        <v>230</v>
      </c>
      <c r="X62" s="87">
        <f t="shared" si="2"/>
        <v>9770</v>
      </c>
      <c r="Y62" s="87"/>
      <c r="Z62" s="4"/>
    </row>
    <row r="63" spans="1:26" ht="18.75">
      <c r="A63" s="4">
        <v>56</v>
      </c>
      <c r="B63" s="5" t="s">
        <v>23</v>
      </c>
      <c r="C63" s="6"/>
      <c r="D63" s="5"/>
      <c r="E63" s="7"/>
      <c r="F63" s="20">
        <v>60000</v>
      </c>
      <c r="G63" s="206">
        <v>9</v>
      </c>
      <c r="H63" s="206">
        <v>293</v>
      </c>
      <c r="I63" s="207">
        <v>37</v>
      </c>
      <c r="J63" s="207">
        <v>2090</v>
      </c>
      <c r="K63" s="208" t="s">
        <v>26</v>
      </c>
      <c r="L63" s="208" t="s">
        <v>26</v>
      </c>
      <c r="M63" s="210">
        <v>4</v>
      </c>
      <c r="N63" s="48">
        <v>64</v>
      </c>
      <c r="O63" s="58" t="s">
        <v>26</v>
      </c>
      <c r="P63" s="58" t="s">
        <v>26</v>
      </c>
      <c r="Q63" s="63" t="s">
        <v>26</v>
      </c>
      <c r="R63" s="63" t="s">
        <v>26</v>
      </c>
      <c r="S63" s="26" t="s">
        <v>26</v>
      </c>
      <c r="T63" s="26" t="s">
        <v>26</v>
      </c>
      <c r="U63" s="73" t="s">
        <v>26</v>
      </c>
      <c r="V63" s="73" t="s">
        <v>26</v>
      </c>
      <c r="W63" s="87">
        <f>H63+J63+N63</f>
        <v>2447</v>
      </c>
      <c r="X63" s="87">
        <f t="shared" si="2"/>
        <v>57553</v>
      </c>
      <c r="Y63" s="87"/>
      <c r="Z63" s="4"/>
    </row>
    <row r="64" spans="1:26" ht="18.75">
      <c r="A64" s="4">
        <v>57</v>
      </c>
      <c r="B64" s="5" t="s">
        <v>41</v>
      </c>
      <c r="C64" s="6"/>
      <c r="D64" s="5"/>
      <c r="E64" s="7"/>
      <c r="F64" s="20">
        <v>10000</v>
      </c>
      <c r="G64" s="211">
        <v>3</v>
      </c>
      <c r="H64" s="211">
        <v>156</v>
      </c>
      <c r="I64" s="207" t="s">
        <v>26</v>
      </c>
      <c r="J64" s="207" t="s">
        <v>26</v>
      </c>
      <c r="K64" s="208" t="s">
        <v>26</v>
      </c>
      <c r="L64" s="208" t="s">
        <v>26</v>
      </c>
      <c r="M64" s="210" t="s">
        <v>26</v>
      </c>
      <c r="N64" s="48" t="s">
        <v>26</v>
      </c>
      <c r="O64" s="58" t="s">
        <v>26</v>
      </c>
      <c r="P64" s="58" t="s">
        <v>26</v>
      </c>
      <c r="Q64" s="63" t="s">
        <v>26</v>
      </c>
      <c r="R64" s="63" t="s">
        <v>26</v>
      </c>
      <c r="S64" s="26" t="s">
        <v>26</v>
      </c>
      <c r="T64" s="26" t="s">
        <v>26</v>
      </c>
      <c r="U64" s="73" t="s">
        <v>26</v>
      </c>
      <c r="V64" s="73" t="s">
        <v>26</v>
      </c>
      <c r="W64" s="87">
        <f>SUM(H64:S64)</f>
        <v>156</v>
      </c>
      <c r="X64" s="87">
        <f t="shared" si="2"/>
        <v>9844</v>
      </c>
      <c r="Y64" s="87"/>
      <c r="Z64" s="4"/>
    </row>
    <row r="65" spans="1:26" ht="18.75">
      <c r="A65" s="4">
        <v>58</v>
      </c>
      <c r="B65" s="5" t="s">
        <v>45</v>
      </c>
      <c r="C65" s="6"/>
      <c r="D65" s="5"/>
      <c r="E65" s="7"/>
      <c r="F65" s="20">
        <v>15000</v>
      </c>
      <c r="G65" s="211">
        <v>10</v>
      </c>
      <c r="H65" s="211">
        <v>452</v>
      </c>
      <c r="I65" s="207" t="s">
        <v>26</v>
      </c>
      <c r="J65" s="207" t="s">
        <v>26</v>
      </c>
      <c r="K65" s="208" t="s">
        <v>26</v>
      </c>
      <c r="L65" s="208" t="s">
        <v>26</v>
      </c>
      <c r="M65" s="210" t="s">
        <v>26</v>
      </c>
      <c r="N65" s="48" t="s">
        <v>26</v>
      </c>
      <c r="O65" s="58" t="s">
        <v>26</v>
      </c>
      <c r="P65" s="58" t="s">
        <v>26</v>
      </c>
      <c r="Q65" s="63" t="s">
        <v>26</v>
      </c>
      <c r="R65" s="63" t="s">
        <v>26</v>
      </c>
      <c r="S65" s="26" t="s">
        <v>26</v>
      </c>
      <c r="T65" s="26" t="s">
        <v>26</v>
      </c>
      <c r="U65" s="73" t="s">
        <v>26</v>
      </c>
      <c r="V65" s="73" t="s">
        <v>26</v>
      </c>
      <c r="W65" s="87">
        <v>452</v>
      </c>
      <c r="X65" s="87">
        <f t="shared" si="2"/>
        <v>14548</v>
      </c>
      <c r="Y65" s="89"/>
      <c r="Z65" s="4"/>
    </row>
    <row r="66" spans="1:26" ht="18.75">
      <c r="A66" s="4">
        <v>59</v>
      </c>
      <c r="B66" s="5" t="s">
        <v>43</v>
      </c>
      <c r="C66" s="6"/>
      <c r="D66" s="5"/>
      <c r="E66" s="7"/>
      <c r="F66" s="21">
        <v>40000</v>
      </c>
      <c r="G66" s="211">
        <v>4</v>
      </c>
      <c r="H66" s="211">
        <v>165</v>
      </c>
      <c r="I66" s="207" t="s">
        <v>26</v>
      </c>
      <c r="J66" s="207" t="s">
        <v>26</v>
      </c>
      <c r="K66" s="208" t="s">
        <v>26</v>
      </c>
      <c r="L66" s="208" t="s">
        <v>26</v>
      </c>
      <c r="M66" s="210">
        <v>1</v>
      </c>
      <c r="N66" s="48">
        <v>16</v>
      </c>
      <c r="O66" s="58" t="s">
        <v>26</v>
      </c>
      <c r="P66" s="58" t="s">
        <v>26</v>
      </c>
      <c r="Q66" s="63" t="s">
        <v>26</v>
      </c>
      <c r="R66" s="63" t="s">
        <v>26</v>
      </c>
      <c r="S66" s="26" t="s">
        <v>26</v>
      </c>
      <c r="T66" s="26" t="s">
        <v>26</v>
      </c>
      <c r="U66" s="73" t="s">
        <v>26</v>
      </c>
      <c r="V66" s="73" t="s">
        <v>26</v>
      </c>
      <c r="W66" s="87">
        <v>181</v>
      </c>
      <c r="X66" s="87">
        <f t="shared" si="2"/>
        <v>39819</v>
      </c>
      <c r="Y66" s="87"/>
      <c r="Z66" s="4"/>
    </row>
    <row r="67" spans="1:26" ht="18.75">
      <c r="A67" s="4">
        <v>60</v>
      </c>
      <c r="B67" s="5" t="s">
        <v>49</v>
      </c>
      <c r="C67" s="6"/>
      <c r="D67" s="5"/>
      <c r="E67" s="7"/>
      <c r="F67" s="20" t="s">
        <v>26</v>
      </c>
      <c r="G67" s="206">
        <v>10</v>
      </c>
      <c r="H67" s="206">
        <v>335</v>
      </c>
      <c r="I67" s="207" t="s">
        <v>26</v>
      </c>
      <c r="J67" s="207" t="s">
        <v>26</v>
      </c>
      <c r="K67" s="208" t="s">
        <v>26</v>
      </c>
      <c r="L67" s="208" t="s">
        <v>26</v>
      </c>
      <c r="M67" s="210" t="s">
        <v>26</v>
      </c>
      <c r="N67" s="48" t="s">
        <v>26</v>
      </c>
      <c r="O67" s="58" t="s">
        <v>26</v>
      </c>
      <c r="P67" s="58" t="s">
        <v>26</v>
      </c>
      <c r="Q67" s="63" t="s">
        <v>26</v>
      </c>
      <c r="R67" s="63" t="s">
        <v>26</v>
      </c>
      <c r="S67" s="26" t="s">
        <v>26</v>
      </c>
      <c r="T67" s="26" t="s">
        <v>26</v>
      </c>
      <c r="U67" s="73" t="s">
        <v>26</v>
      </c>
      <c r="V67" s="73" t="s">
        <v>26</v>
      </c>
      <c r="W67" s="87">
        <v>335</v>
      </c>
      <c r="X67" s="87" t="s">
        <v>26</v>
      </c>
      <c r="Y67" s="87"/>
      <c r="Z67" s="4"/>
    </row>
    <row r="68" spans="1:26" ht="18.75">
      <c r="A68" s="4">
        <v>61</v>
      </c>
      <c r="B68" s="5" t="s">
        <v>46</v>
      </c>
      <c r="C68" s="6"/>
      <c r="D68" s="5"/>
      <c r="E68" s="7"/>
      <c r="F68" s="21">
        <v>10000</v>
      </c>
      <c r="G68" s="206" t="s">
        <v>26</v>
      </c>
      <c r="H68" s="206" t="s">
        <v>26</v>
      </c>
      <c r="I68" s="212">
        <v>26</v>
      </c>
      <c r="J68" s="212">
        <v>1234</v>
      </c>
      <c r="K68" s="208" t="s">
        <v>26</v>
      </c>
      <c r="L68" s="208" t="s">
        <v>26</v>
      </c>
      <c r="M68" s="210" t="s">
        <v>26</v>
      </c>
      <c r="N68" s="48" t="s">
        <v>26</v>
      </c>
      <c r="O68" s="58" t="s">
        <v>26</v>
      </c>
      <c r="P68" s="58" t="s">
        <v>26</v>
      </c>
      <c r="Q68" s="63" t="s">
        <v>26</v>
      </c>
      <c r="R68" s="63" t="s">
        <v>26</v>
      </c>
      <c r="S68" s="26" t="s">
        <v>26</v>
      </c>
      <c r="T68" s="26" t="s">
        <v>26</v>
      </c>
      <c r="U68" s="73" t="s">
        <v>26</v>
      </c>
      <c r="V68" s="73" t="s">
        <v>26</v>
      </c>
      <c r="W68" s="87">
        <v>1234</v>
      </c>
      <c r="X68" s="87">
        <f aca="true" t="shared" si="3" ref="X68:X75">F68-W68</f>
        <v>8766</v>
      </c>
      <c r="Y68" s="87"/>
      <c r="Z68" s="4"/>
    </row>
    <row r="69" spans="1:26" ht="18.75">
      <c r="A69" s="4">
        <v>62</v>
      </c>
      <c r="B69" s="5" t="s">
        <v>54</v>
      </c>
      <c r="C69" s="6"/>
      <c r="D69" s="5"/>
      <c r="E69" s="7"/>
      <c r="F69" s="20">
        <v>5000</v>
      </c>
      <c r="G69" s="206" t="s">
        <v>26</v>
      </c>
      <c r="H69" s="206" t="s">
        <v>26</v>
      </c>
      <c r="I69" s="207" t="s">
        <v>26</v>
      </c>
      <c r="J69" s="207" t="s">
        <v>26</v>
      </c>
      <c r="K69" s="208" t="s">
        <v>26</v>
      </c>
      <c r="L69" s="208" t="s">
        <v>26</v>
      </c>
      <c r="M69" s="210" t="s">
        <v>26</v>
      </c>
      <c r="N69" s="48" t="s">
        <v>26</v>
      </c>
      <c r="O69" s="58" t="s">
        <v>26</v>
      </c>
      <c r="P69" s="58" t="s">
        <v>26</v>
      </c>
      <c r="Q69" s="63" t="s">
        <v>26</v>
      </c>
      <c r="R69" s="63" t="s">
        <v>26</v>
      </c>
      <c r="S69" s="26" t="s">
        <v>26</v>
      </c>
      <c r="T69" s="26" t="s">
        <v>26</v>
      </c>
      <c r="U69" s="73" t="s">
        <v>26</v>
      </c>
      <c r="V69" s="73" t="s">
        <v>26</v>
      </c>
      <c r="W69" s="87">
        <f>SUM(G69:S69)</f>
        <v>0</v>
      </c>
      <c r="X69" s="87">
        <f t="shared" si="3"/>
        <v>5000</v>
      </c>
      <c r="Y69" s="87"/>
      <c r="Z69" s="4"/>
    </row>
    <row r="70" spans="1:26" ht="18.75">
      <c r="A70" s="4">
        <v>63</v>
      </c>
      <c r="B70" s="5" t="s">
        <v>57</v>
      </c>
      <c r="C70" s="6"/>
      <c r="D70" s="5"/>
      <c r="E70" s="7"/>
      <c r="F70" s="20">
        <v>2000</v>
      </c>
      <c r="G70" s="206" t="s">
        <v>26</v>
      </c>
      <c r="H70" s="206" t="s">
        <v>26</v>
      </c>
      <c r="I70" s="207" t="s">
        <v>26</v>
      </c>
      <c r="J70" s="207" t="s">
        <v>26</v>
      </c>
      <c r="K70" s="208" t="s">
        <v>26</v>
      </c>
      <c r="L70" s="208"/>
      <c r="M70" s="210" t="s">
        <v>26</v>
      </c>
      <c r="N70" s="48" t="s">
        <v>26</v>
      </c>
      <c r="O70" s="58" t="s">
        <v>26</v>
      </c>
      <c r="P70" s="58" t="s">
        <v>26</v>
      </c>
      <c r="Q70" s="63" t="s">
        <v>26</v>
      </c>
      <c r="R70" s="63" t="s">
        <v>26</v>
      </c>
      <c r="S70" s="26" t="s">
        <v>26</v>
      </c>
      <c r="T70" s="26" t="s">
        <v>26</v>
      </c>
      <c r="U70" s="73" t="s">
        <v>26</v>
      </c>
      <c r="V70" s="73" t="s">
        <v>26</v>
      </c>
      <c r="W70" s="87">
        <v>0</v>
      </c>
      <c r="X70" s="87">
        <f t="shared" si="3"/>
        <v>2000</v>
      </c>
      <c r="Y70" s="87"/>
      <c r="Z70" s="4"/>
    </row>
    <row r="71" spans="1:26" ht="18.75">
      <c r="A71" s="4">
        <v>64</v>
      </c>
      <c r="B71" s="5" t="s">
        <v>40</v>
      </c>
      <c r="C71" s="6"/>
      <c r="D71" s="5"/>
      <c r="E71" s="7"/>
      <c r="F71" s="20">
        <v>30000</v>
      </c>
      <c r="G71" s="211">
        <v>1</v>
      </c>
      <c r="H71" s="211">
        <v>32</v>
      </c>
      <c r="I71" s="207" t="s">
        <v>26</v>
      </c>
      <c r="J71" s="207" t="s">
        <v>26</v>
      </c>
      <c r="K71" s="208" t="s">
        <v>26</v>
      </c>
      <c r="L71" s="208" t="s">
        <v>26</v>
      </c>
      <c r="M71" s="210" t="s">
        <v>26</v>
      </c>
      <c r="N71" s="48" t="s">
        <v>26</v>
      </c>
      <c r="O71" s="58" t="s">
        <v>26</v>
      </c>
      <c r="P71" s="58" t="s">
        <v>26</v>
      </c>
      <c r="Q71" s="63" t="s">
        <v>26</v>
      </c>
      <c r="R71" s="63" t="s">
        <v>26</v>
      </c>
      <c r="S71" s="26" t="s">
        <v>26</v>
      </c>
      <c r="T71" s="26" t="s">
        <v>26</v>
      </c>
      <c r="U71" s="73" t="s">
        <v>26</v>
      </c>
      <c r="V71" s="73" t="s">
        <v>26</v>
      </c>
      <c r="W71" s="87">
        <v>32</v>
      </c>
      <c r="X71" s="87">
        <f t="shared" si="3"/>
        <v>29968</v>
      </c>
      <c r="Y71" s="87"/>
      <c r="Z71" s="4"/>
    </row>
    <row r="72" spans="1:26" ht="18.75">
      <c r="A72" s="4">
        <v>65</v>
      </c>
      <c r="B72" s="5" t="s">
        <v>24</v>
      </c>
      <c r="C72" s="6"/>
      <c r="D72" s="5"/>
      <c r="E72" s="7"/>
      <c r="F72" s="20">
        <v>5000</v>
      </c>
      <c r="G72" s="231">
        <v>1</v>
      </c>
      <c r="H72" s="231">
        <v>42</v>
      </c>
      <c r="I72" s="227" t="s">
        <v>26</v>
      </c>
      <c r="J72" s="227" t="s">
        <v>26</v>
      </c>
      <c r="K72" s="208" t="s">
        <v>26</v>
      </c>
      <c r="L72" s="208" t="s">
        <v>26</v>
      </c>
      <c r="M72" s="228" t="s">
        <v>26</v>
      </c>
      <c r="N72" s="48" t="s">
        <v>26</v>
      </c>
      <c r="O72" s="58" t="s">
        <v>26</v>
      </c>
      <c r="P72" s="58" t="s">
        <v>26</v>
      </c>
      <c r="Q72" s="63" t="s">
        <v>26</v>
      </c>
      <c r="R72" s="63" t="s">
        <v>26</v>
      </c>
      <c r="S72" s="26" t="s">
        <v>26</v>
      </c>
      <c r="T72" s="26" t="s">
        <v>26</v>
      </c>
      <c r="U72" s="73" t="s">
        <v>26</v>
      </c>
      <c r="V72" s="73" t="s">
        <v>26</v>
      </c>
      <c r="W72" s="87">
        <v>42</v>
      </c>
      <c r="X72" s="87">
        <f t="shared" si="3"/>
        <v>4958</v>
      </c>
      <c r="Y72" s="87"/>
      <c r="Z72" s="4"/>
    </row>
    <row r="73" spans="1:26" ht="18.75">
      <c r="A73" s="4">
        <v>66</v>
      </c>
      <c r="B73" s="5" t="s">
        <v>50</v>
      </c>
      <c r="C73" s="6"/>
      <c r="D73" s="5"/>
      <c r="E73" s="7"/>
      <c r="F73" s="21">
        <v>5000</v>
      </c>
      <c r="G73" s="211">
        <v>15</v>
      </c>
      <c r="H73" s="211">
        <v>558</v>
      </c>
      <c r="I73" s="207" t="s">
        <v>26</v>
      </c>
      <c r="J73" s="207" t="s">
        <v>26</v>
      </c>
      <c r="K73" s="208" t="s">
        <v>26</v>
      </c>
      <c r="L73" s="208" t="s">
        <v>26</v>
      </c>
      <c r="M73" s="210" t="s">
        <v>26</v>
      </c>
      <c r="N73" s="48" t="s">
        <v>26</v>
      </c>
      <c r="O73" s="58" t="s">
        <v>26</v>
      </c>
      <c r="P73" s="58" t="s">
        <v>26</v>
      </c>
      <c r="Q73" s="63" t="s">
        <v>26</v>
      </c>
      <c r="R73" s="63" t="s">
        <v>26</v>
      </c>
      <c r="S73" s="26" t="s">
        <v>26</v>
      </c>
      <c r="T73" s="26" t="s">
        <v>26</v>
      </c>
      <c r="U73" s="73" t="s">
        <v>26</v>
      </c>
      <c r="V73" s="73" t="s">
        <v>26</v>
      </c>
      <c r="W73" s="87">
        <v>558</v>
      </c>
      <c r="X73" s="87">
        <f t="shared" si="3"/>
        <v>4442</v>
      </c>
      <c r="Y73" s="87"/>
      <c r="Z73" s="4"/>
    </row>
    <row r="74" spans="1:26" ht="18.75">
      <c r="A74" s="4">
        <v>67</v>
      </c>
      <c r="B74" s="5" t="s">
        <v>56</v>
      </c>
      <c r="C74" s="6"/>
      <c r="D74" s="5"/>
      <c r="E74" s="7"/>
      <c r="F74" s="20">
        <v>18000</v>
      </c>
      <c r="G74" s="211">
        <v>2</v>
      </c>
      <c r="H74" s="211">
        <v>104</v>
      </c>
      <c r="I74" s="207" t="s">
        <v>26</v>
      </c>
      <c r="J74" s="207" t="s">
        <v>26</v>
      </c>
      <c r="K74" s="208" t="s">
        <v>26</v>
      </c>
      <c r="L74" s="208" t="s">
        <v>26</v>
      </c>
      <c r="M74" s="210" t="s">
        <v>26</v>
      </c>
      <c r="N74" s="48" t="s">
        <v>26</v>
      </c>
      <c r="O74" s="58" t="s">
        <v>26</v>
      </c>
      <c r="P74" s="58" t="s">
        <v>26</v>
      </c>
      <c r="Q74" s="63" t="s">
        <v>26</v>
      </c>
      <c r="R74" s="63" t="s">
        <v>26</v>
      </c>
      <c r="S74" s="26" t="s">
        <v>26</v>
      </c>
      <c r="T74" s="26" t="s">
        <v>26</v>
      </c>
      <c r="U74" s="73">
        <v>52</v>
      </c>
      <c r="V74" s="73">
        <v>780</v>
      </c>
      <c r="W74" s="87">
        <v>884</v>
      </c>
      <c r="X74" s="87">
        <f t="shared" si="3"/>
        <v>17116</v>
      </c>
      <c r="Y74" s="87"/>
      <c r="Z74" s="4"/>
    </row>
    <row r="75" spans="1:26" ht="18.75">
      <c r="A75" s="4">
        <v>68</v>
      </c>
      <c r="B75" s="5" t="s">
        <v>73</v>
      </c>
      <c r="C75" s="6"/>
      <c r="D75" s="5"/>
      <c r="E75" s="7"/>
      <c r="F75" s="20">
        <v>20000</v>
      </c>
      <c r="G75" s="231">
        <v>9</v>
      </c>
      <c r="H75" s="231">
        <v>383</v>
      </c>
      <c r="I75" s="227" t="s">
        <v>26</v>
      </c>
      <c r="J75" s="227" t="s">
        <v>26</v>
      </c>
      <c r="K75" s="208" t="s">
        <v>26</v>
      </c>
      <c r="L75" s="208" t="s">
        <v>26</v>
      </c>
      <c r="M75" s="213">
        <v>6</v>
      </c>
      <c r="N75" s="48">
        <v>112</v>
      </c>
      <c r="O75" s="58" t="s">
        <v>26</v>
      </c>
      <c r="P75" s="58" t="s">
        <v>26</v>
      </c>
      <c r="Q75" s="63" t="s">
        <v>26</v>
      </c>
      <c r="R75" s="63" t="s">
        <v>26</v>
      </c>
      <c r="S75" s="26" t="s">
        <v>26</v>
      </c>
      <c r="T75" s="26" t="s">
        <v>26</v>
      </c>
      <c r="U75" s="73" t="s">
        <v>26</v>
      </c>
      <c r="V75" s="73" t="s">
        <v>26</v>
      </c>
      <c r="W75" s="87">
        <v>495</v>
      </c>
      <c r="X75" s="87">
        <f t="shared" si="3"/>
        <v>19505</v>
      </c>
      <c r="Y75" s="87"/>
      <c r="Z75" s="4"/>
    </row>
    <row r="76" spans="1:26" ht="18.75">
      <c r="A76" s="4">
        <v>69</v>
      </c>
      <c r="B76" s="5" t="s">
        <v>84</v>
      </c>
      <c r="C76" s="6"/>
      <c r="D76" s="5"/>
      <c r="E76" s="7"/>
      <c r="F76" s="20" t="s">
        <v>26</v>
      </c>
      <c r="G76" s="226" t="s">
        <v>26</v>
      </c>
      <c r="H76" s="226" t="s">
        <v>26</v>
      </c>
      <c r="I76" s="227" t="s">
        <v>26</v>
      </c>
      <c r="J76" s="227" t="s">
        <v>26</v>
      </c>
      <c r="K76" s="208" t="s">
        <v>26</v>
      </c>
      <c r="L76" s="208" t="s">
        <v>26</v>
      </c>
      <c r="M76" s="228" t="s">
        <v>26</v>
      </c>
      <c r="N76" s="48" t="s">
        <v>26</v>
      </c>
      <c r="O76" s="58" t="s">
        <v>26</v>
      </c>
      <c r="P76" s="58" t="s">
        <v>26</v>
      </c>
      <c r="Q76" s="63" t="s">
        <v>26</v>
      </c>
      <c r="R76" s="63" t="s">
        <v>26</v>
      </c>
      <c r="S76" s="26" t="s">
        <v>26</v>
      </c>
      <c r="T76" s="26" t="s">
        <v>26</v>
      </c>
      <c r="U76" s="73" t="s">
        <v>26</v>
      </c>
      <c r="V76" s="73" t="s">
        <v>26</v>
      </c>
      <c r="W76" s="87">
        <v>0</v>
      </c>
      <c r="X76" s="87">
        <v>0</v>
      </c>
      <c r="Y76" s="87">
        <f>SUM(G76:X76)</f>
        <v>0</v>
      </c>
      <c r="Z76" s="4"/>
    </row>
    <row r="77" spans="1:26" ht="18.75">
      <c r="A77" s="4">
        <v>70</v>
      </c>
      <c r="B77" s="5" t="s">
        <v>85</v>
      </c>
      <c r="C77" s="6"/>
      <c r="D77" s="5"/>
      <c r="E77" s="7"/>
      <c r="F77" s="20" t="s">
        <v>26</v>
      </c>
      <c r="G77" s="206" t="s">
        <v>26</v>
      </c>
      <c r="H77" s="206" t="s">
        <v>26</v>
      </c>
      <c r="I77" s="207" t="s">
        <v>26</v>
      </c>
      <c r="J77" s="207" t="s">
        <v>26</v>
      </c>
      <c r="K77" s="208" t="s">
        <v>26</v>
      </c>
      <c r="L77" s="208" t="s">
        <v>26</v>
      </c>
      <c r="M77" s="210">
        <v>11</v>
      </c>
      <c r="N77" s="48">
        <v>198</v>
      </c>
      <c r="O77" s="58" t="s">
        <v>26</v>
      </c>
      <c r="P77" s="58" t="s">
        <v>26</v>
      </c>
      <c r="Q77" s="63" t="s">
        <v>26</v>
      </c>
      <c r="R77" s="63" t="s">
        <v>26</v>
      </c>
      <c r="S77" s="26" t="s">
        <v>26</v>
      </c>
      <c r="T77" s="26" t="s">
        <v>26</v>
      </c>
      <c r="U77" s="73" t="s">
        <v>26</v>
      </c>
      <c r="V77" s="73" t="s">
        <v>26</v>
      </c>
      <c r="W77" s="87">
        <v>0</v>
      </c>
      <c r="X77" s="87">
        <v>0</v>
      </c>
      <c r="Y77" s="87">
        <v>198</v>
      </c>
      <c r="Z77" s="4"/>
    </row>
    <row r="78" spans="1:26" ht="18.75">
      <c r="A78" s="4">
        <v>71</v>
      </c>
      <c r="B78" s="5" t="s">
        <v>90</v>
      </c>
      <c r="C78" s="6"/>
      <c r="D78" s="5"/>
      <c r="E78" s="7"/>
      <c r="F78" s="20" t="s">
        <v>26</v>
      </c>
      <c r="G78" s="206" t="s">
        <v>26</v>
      </c>
      <c r="H78" s="206" t="s">
        <v>26</v>
      </c>
      <c r="I78" s="207" t="s">
        <v>26</v>
      </c>
      <c r="J78" s="207" t="s">
        <v>26</v>
      </c>
      <c r="K78" s="208" t="s">
        <v>26</v>
      </c>
      <c r="L78" s="208" t="s">
        <v>26</v>
      </c>
      <c r="M78" s="210" t="s">
        <v>26</v>
      </c>
      <c r="N78" s="48" t="s">
        <v>26</v>
      </c>
      <c r="O78" s="58" t="s">
        <v>26</v>
      </c>
      <c r="P78" s="58" t="s">
        <v>26</v>
      </c>
      <c r="Q78" s="63" t="s">
        <v>26</v>
      </c>
      <c r="R78" s="63" t="s">
        <v>26</v>
      </c>
      <c r="S78" s="26" t="s">
        <v>26</v>
      </c>
      <c r="T78" s="26" t="s">
        <v>26</v>
      </c>
      <c r="U78" s="73" t="s">
        <v>26</v>
      </c>
      <c r="V78" s="73" t="s">
        <v>26</v>
      </c>
      <c r="W78" s="87">
        <v>0</v>
      </c>
      <c r="X78" s="87" t="s">
        <v>26</v>
      </c>
      <c r="Y78" s="87">
        <f>SUM(G78:X78)</f>
        <v>0</v>
      </c>
      <c r="Z78" s="4"/>
    </row>
    <row r="79" spans="1:26" ht="18.75">
      <c r="A79" s="4">
        <v>72</v>
      </c>
      <c r="B79" s="5" t="s">
        <v>74</v>
      </c>
      <c r="C79" s="6"/>
      <c r="D79" s="5"/>
      <c r="E79" s="7"/>
      <c r="F79" s="20" t="s">
        <v>26</v>
      </c>
      <c r="G79" s="206" t="s">
        <v>26</v>
      </c>
      <c r="H79" s="206" t="s">
        <v>26</v>
      </c>
      <c r="I79" s="207" t="s">
        <v>26</v>
      </c>
      <c r="J79" s="207" t="s">
        <v>26</v>
      </c>
      <c r="K79" s="208" t="s">
        <v>26</v>
      </c>
      <c r="L79" s="208" t="s">
        <v>26</v>
      </c>
      <c r="M79" s="210" t="s">
        <v>26</v>
      </c>
      <c r="N79" s="48" t="s">
        <v>26</v>
      </c>
      <c r="O79" s="58" t="s">
        <v>26</v>
      </c>
      <c r="P79" s="58" t="s">
        <v>26</v>
      </c>
      <c r="Q79" s="63" t="s">
        <v>26</v>
      </c>
      <c r="R79" s="63" t="s">
        <v>26</v>
      </c>
      <c r="S79" s="26" t="s">
        <v>26</v>
      </c>
      <c r="T79" s="26" t="s">
        <v>26</v>
      </c>
      <c r="U79" s="73" t="s">
        <v>26</v>
      </c>
      <c r="V79" s="73" t="s">
        <v>26</v>
      </c>
      <c r="W79" s="87">
        <v>0</v>
      </c>
      <c r="X79" s="87" t="s">
        <v>26</v>
      </c>
      <c r="Y79" s="87">
        <f>SUM(I79:X79)</f>
        <v>0</v>
      </c>
      <c r="Z79" s="4"/>
    </row>
    <row r="80" spans="1:26" ht="18.75">
      <c r="A80" s="4">
        <v>73</v>
      </c>
      <c r="B80" s="5" t="s">
        <v>88</v>
      </c>
      <c r="C80" s="6"/>
      <c r="D80" s="5"/>
      <c r="E80" s="7"/>
      <c r="F80" s="20" t="s">
        <v>26</v>
      </c>
      <c r="G80" s="206" t="s">
        <v>26</v>
      </c>
      <c r="H80" s="206" t="s">
        <v>26</v>
      </c>
      <c r="I80" s="207" t="s">
        <v>26</v>
      </c>
      <c r="J80" s="207" t="s">
        <v>26</v>
      </c>
      <c r="K80" s="208" t="s">
        <v>26</v>
      </c>
      <c r="L80" s="208" t="s">
        <v>26</v>
      </c>
      <c r="M80" s="210" t="s">
        <v>26</v>
      </c>
      <c r="N80" s="48" t="s">
        <v>26</v>
      </c>
      <c r="O80" s="58" t="s">
        <v>26</v>
      </c>
      <c r="P80" s="58" t="s">
        <v>26</v>
      </c>
      <c r="Q80" s="63" t="s">
        <v>26</v>
      </c>
      <c r="R80" s="63" t="s">
        <v>26</v>
      </c>
      <c r="S80" s="26" t="s">
        <v>26</v>
      </c>
      <c r="T80" s="26" t="s">
        <v>26</v>
      </c>
      <c r="U80" s="73" t="s">
        <v>26</v>
      </c>
      <c r="V80" s="73" t="s">
        <v>26</v>
      </c>
      <c r="W80" s="87">
        <v>0</v>
      </c>
      <c r="X80" s="87" t="s">
        <v>26</v>
      </c>
      <c r="Y80" s="87">
        <f>SUM(G80:X80)</f>
        <v>0</v>
      </c>
      <c r="Z80" s="4"/>
    </row>
    <row r="81" spans="1:26" ht="18.75">
      <c r="A81" s="4">
        <v>74</v>
      </c>
      <c r="B81" s="5" t="s">
        <v>82</v>
      </c>
      <c r="C81" s="6"/>
      <c r="D81" s="5"/>
      <c r="E81" s="7"/>
      <c r="F81" s="20" t="s">
        <v>26</v>
      </c>
      <c r="G81" s="206" t="s">
        <v>26</v>
      </c>
      <c r="H81" s="206" t="s">
        <v>26</v>
      </c>
      <c r="I81" s="207" t="s">
        <v>26</v>
      </c>
      <c r="J81" s="207" t="s">
        <v>26</v>
      </c>
      <c r="K81" s="208" t="s">
        <v>26</v>
      </c>
      <c r="L81" s="208" t="s">
        <v>26</v>
      </c>
      <c r="M81" s="210" t="s">
        <v>26</v>
      </c>
      <c r="N81" s="48" t="s">
        <v>26</v>
      </c>
      <c r="O81" s="58" t="s">
        <v>26</v>
      </c>
      <c r="P81" s="58" t="s">
        <v>26</v>
      </c>
      <c r="Q81" s="63" t="s">
        <v>26</v>
      </c>
      <c r="R81" s="63" t="s">
        <v>26</v>
      </c>
      <c r="S81" s="26" t="s">
        <v>26</v>
      </c>
      <c r="T81" s="26" t="s">
        <v>26</v>
      </c>
      <c r="U81" s="73" t="s">
        <v>26</v>
      </c>
      <c r="V81" s="73" t="s">
        <v>26</v>
      </c>
      <c r="W81" s="87">
        <v>0</v>
      </c>
      <c r="X81" s="87" t="s">
        <v>26</v>
      </c>
      <c r="Y81" s="87">
        <f>SUM(I81:X81)</f>
        <v>0</v>
      </c>
      <c r="Z81" s="4"/>
    </row>
    <row r="82" spans="1:26" ht="18.75">
      <c r="A82" s="4">
        <v>75</v>
      </c>
      <c r="B82" s="5" t="s">
        <v>75</v>
      </c>
      <c r="C82" s="6"/>
      <c r="D82" s="5"/>
      <c r="E82" s="7"/>
      <c r="F82" s="20" t="s">
        <v>26</v>
      </c>
      <c r="G82" s="206">
        <v>1</v>
      </c>
      <c r="H82" s="211">
        <v>37</v>
      </c>
      <c r="I82" s="207" t="s">
        <v>26</v>
      </c>
      <c r="J82" s="207" t="s">
        <v>26</v>
      </c>
      <c r="K82" s="208" t="s">
        <v>26</v>
      </c>
      <c r="L82" s="208" t="s">
        <v>26</v>
      </c>
      <c r="M82" s="210" t="s">
        <v>26</v>
      </c>
      <c r="N82" s="48" t="s">
        <v>26</v>
      </c>
      <c r="O82" s="58" t="s">
        <v>26</v>
      </c>
      <c r="P82" s="58" t="s">
        <v>26</v>
      </c>
      <c r="Q82" s="63" t="s">
        <v>26</v>
      </c>
      <c r="R82" s="63" t="s">
        <v>26</v>
      </c>
      <c r="S82" s="26" t="s">
        <v>26</v>
      </c>
      <c r="T82" s="26" t="s">
        <v>26</v>
      </c>
      <c r="U82" s="73" t="s">
        <v>26</v>
      </c>
      <c r="V82" s="73" t="s">
        <v>26</v>
      </c>
      <c r="W82" s="87">
        <v>0</v>
      </c>
      <c r="X82" s="87" t="s">
        <v>26</v>
      </c>
      <c r="Y82" s="87">
        <v>37</v>
      </c>
      <c r="Z82" s="4"/>
    </row>
    <row r="83" spans="1:26" ht="18.75">
      <c r="A83" s="4">
        <v>76</v>
      </c>
      <c r="B83" s="5" t="s">
        <v>86</v>
      </c>
      <c r="C83" s="6"/>
      <c r="D83" s="5"/>
      <c r="E83" s="7"/>
      <c r="F83" s="20" t="s">
        <v>26</v>
      </c>
      <c r="G83" s="206" t="s">
        <v>26</v>
      </c>
      <c r="H83" s="206" t="s">
        <v>26</v>
      </c>
      <c r="I83" s="207" t="s">
        <v>26</v>
      </c>
      <c r="J83" s="207" t="s">
        <v>26</v>
      </c>
      <c r="K83" s="208" t="s">
        <v>26</v>
      </c>
      <c r="L83" s="208" t="s">
        <v>26</v>
      </c>
      <c r="M83" s="210" t="s">
        <v>26</v>
      </c>
      <c r="N83" s="48" t="s">
        <v>26</v>
      </c>
      <c r="O83" s="58" t="s">
        <v>26</v>
      </c>
      <c r="P83" s="58" t="s">
        <v>26</v>
      </c>
      <c r="Q83" s="63" t="s">
        <v>26</v>
      </c>
      <c r="R83" s="63" t="s">
        <v>26</v>
      </c>
      <c r="S83" s="26" t="s">
        <v>26</v>
      </c>
      <c r="T83" s="26" t="s">
        <v>26</v>
      </c>
      <c r="U83" s="73" t="s">
        <v>26</v>
      </c>
      <c r="V83" s="73" t="s">
        <v>26</v>
      </c>
      <c r="W83" s="87">
        <v>0</v>
      </c>
      <c r="X83" s="87" t="s">
        <v>26</v>
      </c>
      <c r="Y83" s="87">
        <f>SUM(I83:X83)</f>
        <v>0</v>
      </c>
      <c r="Z83" s="4"/>
    </row>
    <row r="84" spans="1:26" ht="18.75">
      <c r="A84" s="4">
        <v>77</v>
      </c>
      <c r="B84" s="5" t="s">
        <v>76</v>
      </c>
      <c r="C84" s="6"/>
      <c r="D84" s="5"/>
      <c r="E84" s="7"/>
      <c r="F84" s="21"/>
      <c r="G84" s="206" t="s">
        <v>26</v>
      </c>
      <c r="H84" s="206" t="s">
        <v>26</v>
      </c>
      <c r="I84" s="207" t="s">
        <v>26</v>
      </c>
      <c r="J84" s="207" t="s">
        <v>26</v>
      </c>
      <c r="K84" s="208" t="s">
        <v>26</v>
      </c>
      <c r="L84" s="208" t="s">
        <v>26</v>
      </c>
      <c r="M84" s="210" t="s">
        <v>26</v>
      </c>
      <c r="N84" s="48" t="s">
        <v>26</v>
      </c>
      <c r="O84" s="58" t="s">
        <v>26</v>
      </c>
      <c r="P84" s="58" t="s">
        <v>26</v>
      </c>
      <c r="Q84" s="63" t="s">
        <v>26</v>
      </c>
      <c r="R84" s="63" t="s">
        <v>26</v>
      </c>
      <c r="S84" s="26" t="s">
        <v>26</v>
      </c>
      <c r="T84" s="26" t="s">
        <v>26</v>
      </c>
      <c r="U84" s="73" t="s">
        <v>26</v>
      </c>
      <c r="V84" s="73" t="s">
        <v>26</v>
      </c>
      <c r="W84" s="87">
        <v>0</v>
      </c>
      <c r="X84" s="87" t="s">
        <v>26</v>
      </c>
      <c r="Y84" s="87">
        <f>SUM(G84:X84)</f>
        <v>0</v>
      </c>
      <c r="Z84" s="4"/>
    </row>
    <row r="85" spans="1:26" ht="18.75">
      <c r="A85" s="4">
        <v>78</v>
      </c>
      <c r="B85" s="5" t="s">
        <v>77</v>
      </c>
      <c r="C85" s="6"/>
      <c r="D85" s="5"/>
      <c r="E85" s="7"/>
      <c r="F85" s="20" t="s">
        <v>26</v>
      </c>
      <c r="G85" s="206" t="s">
        <v>26</v>
      </c>
      <c r="H85" s="206" t="s">
        <v>26</v>
      </c>
      <c r="I85" s="207" t="s">
        <v>26</v>
      </c>
      <c r="J85" s="207" t="s">
        <v>26</v>
      </c>
      <c r="K85" s="208" t="s">
        <v>26</v>
      </c>
      <c r="L85" s="208" t="s">
        <v>26</v>
      </c>
      <c r="M85" s="210" t="s">
        <v>26</v>
      </c>
      <c r="N85" s="48" t="s">
        <v>26</v>
      </c>
      <c r="O85" s="58" t="s">
        <v>26</v>
      </c>
      <c r="P85" s="58" t="s">
        <v>26</v>
      </c>
      <c r="Q85" s="63" t="s">
        <v>26</v>
      </c>
      <c r="R85" s="63" t="s">
        <v>26</v>
      </c>
      <c r="S85" s="26" t="s">
        <v>26</v>
      </c>
      <c r="T85" s="26" t="s">
        <v>26</v>
      </c>
      <c r="U85" s="73" t="s">
        <v>26</v>
      </c>
      <c r="V85" s="73" t="s">
        <v>26</v>
      </c>
      <c r="W85" s="87">
        <v>0</v>
      </c>
      <c r="X85" s="87" t="s">
        <v>26</v>
      </c>
      <c r="Y85" s="87">
        <f>SUM(I85:X85)</f>
        <v>0</v>
      </c>
      <c r="Z85" s="4"/>
    </row>
    <row r="86" spans="1:26" ht="18.75">
      <c r="A86" s="4"/>
      <c r="B86" s="5" t="s">
        <v>78</v>
      </c>
      <c r="C86" s="6"/>
      <c r="D86" s="5"/>
      <c r="E86" s="7"/>
      <c r="F86" s="20" t="s">
        <v>26</v>
      </c>
      <c r="G86" s="206"/>
      <c r="H86" s="206"/>
      <c r="I86" s="207"/>
      <c r="J86" s="212"/>
      <c r="K86" s="208"/>
      <c r="L86" s="208"/>
      <c r="M86" s="210"/>
      <c r="N86" s="48"/>
      <c r="O86" s="58"/>
      <c r="P86" s="58"/>
      <c r="Q86" s="63"/>
      <c r="R86" s="63"/>
      <c r="S86" s="26"/>
      <c r="T86" s="26"/>
      <c r="U86" s="73"/>
      <c r="V86" s="73"/>
      <c r="W86" s="87"/>
      <c r="X86" s="87" t="s">
        <v>26</v>
      </c>
      <c r="Y86" s="87"/>
      <c r="Z86" s="4"/>
    </row>
    <row r="87" spans="1:26" ht="18.75">
      <c r="A87" s="4">
        <v>79</v>
      </c>
      <c r="B87" s="5" t="s">
        <v>38</v>
      </c>
      <c r="C87" s="6"/>
      <c r="D87" s="5"/>
      <c r="E87" s="7"/>
      <c r="F87" s="20">
        <v>35000</v>
      </c>
      <c r="G87" s="206">
        <v>8</v>
      </c>
      <c r="H87" s="206">
        <v>296</v>
      </c>
      <c r="I87" s="207" t="s">
        <v>26</v>
      </c>
      <c r="J87" s="207" t="s">
        <v>26</v>
      </c>
      <c r="K87" s="208" t="s">
        <v>26</v>
      </c>
      <c r="L87" s="208" t="s">
        <v>26</v>
      </c>
      <c r="M87" s="210" t="s">
        <v>26</v>
      </c>
      <c r="N87" s="48" t="s">
        <v>26</v>
      </c>
      <c r="O87" s="58" t="s">
        <v>26</v>
      </c>
      <c r="P87" s="58" t="s">
        <v>26</v>
      </c>
      <c r="Q87" s="63" t="s">
        <v>26</v>
      </c>
      <c r="R87" s="63" t="s">
        <v>26</v>
      </c>
      <c r="S87" s="26" t="s">
        <v>26</v>
      </c>
      <c r="T87" s="26" t="s">
        <v>26</v>
      </c>
      <c r="U87" s="73" t="s">
        <v>26</v>
      </c>
      <c r="V87" s="73" t="s">
        <v>26</v>
      </c>
      <c r="W87" s="87">
        <v>296</v>
      </c>
      <c r="X87" s="87">
        <f aca="true" t="shared" si="4" ref="X87:X92">F87-W87</f>
        <v>34704</v>
      </c>
      <c r="Y87" s="87"/>
      <c r="Z87" s="4"/>
    </row>
    <row r="88" spans="1:26" ht="18.75">
      <c r="A88" s="4">
        <v>80</v>
      </c>
      <c r="B88" s="5" t="s">
        <v>36</v>
      </c>
      <c r="C88" s="6"/>
      <c r="D88" s="5"/>
      <c r="E88" s="7"/>
      <c r="F88" s="22">
        <v>2000</v>
      </c>
      <c r="G88" s="206"/>
      <c r="H88" s="211"/>
      <c r="I88" s="212"/>
      <c r="J88" s="207"/>
      <c r="K88" s="208"/>
      <c r="L88" s="208"/>
      <c r="M88" s="210"/>
      <c r="N88" s="48"/>
      <c r="O88" s="58"/>
      <c r="P88" s="58"/>
      <c r="Q88" s="63"/>
      <c r="R88" s="63"/>
      <c r="S88" s="26"/>
      <c r="T88" s="26"/>
      <c r="U88" s="73"/>
      <c r="V88" s="73"/>
      <c r="W88" s="87">
        <f>SUM(H88:S88)</f>
        <v>0</v>
      </c>
      <c r="X88" s="87">
        <f t="shared" si="4"/>
        <v>2000</v>
      </c>
      <c r="Y88" s="87"/>
      <c r="Z88" s="4"/>
    </row>
    <row r="89" spans="1:26" ht="18.75">
      <c r="A89" s="4">
        <v>81</v>
      </c>
      <c r="B89" s="5" t="s">
        <v>83</v>
      </c>
      <c r="C89" s="9"/>
      <c r="D89" s="10"/>
      <c r="E89" s="11"/>
      <c r="F89" s="22">
        <v>18000</v>
      </c>
      <c r="G89" s="206"/>
      <c r="H89" s="206"/>
      <c r="I89" s="207"/>
      <c r="J89" s="207"/>
      <c r="K89" s="208"/>
      <c r="L89" s="208"/>
      <c r="M89" s="210"/>
      <c r="N89" s="48"/>
      <c r="O89" s="58"/>
      <c r="P89" s="58"/>
      <c r="Q89" s="63"/>
      <c r="R89" s="63"/>
      <c r="S89" s="26"/>
      <c r="T89" s="26"/>
      <c r="U89" s="73"/>
      <c r="V89" s="73"/>
      <c r="W89" s="87">
        <f>SUM(G89:S89)</f>
        <v>0</v>
      </c>
      <c r="X89" s="87">
        <f t="shared" si="4"/>
        <v>18000</v>
      </c>
      <c r="Y89" s="87"/>
      <c r="Z89" s="4"/>
    </row>
    <row r="90" spans="1:26" ht="18.75">
      <c r="A90" s="13">
        <v>82</v>
      </c>
      <c r="B90" s="14" t="s">
        <v>87</v>
      </c>
      <c r="C90" s="27"/>
      <c r="D90" s="28"/>
      <c r="E90" s="29"/>
      <c r="F90" s="22" t="s">
        <v>26</v>
      </c>
      <c r="G90" s="206" t="s">
        <v>26</v>
      </c>
      <c r="H90" s="206" t="s">
        <v>26</v>
      </c>
      <c r="I90" s="207" t="s">
        <v>26</v>
      </c>
      <c r="J90" s="207" t="s">
        <v>26</v>
      </c>
      <c r="K90" s="208" t="s">
        <v>26</v>
      </c>
      <c r="L90" s="208" t="s">
        <v>26</v>
      </c>
      <c r="M90" s="210" t="s">
        <v>26</v>
      </c>
      <c r="N90" s="48" t="s">
        <v>26</v>
      </c>
      <c r="O90" s="58" t="s">
        <v>26</v>
      </c>
      <c r="P90" s="58" t="s">
        <v>26</v>
      </c>
      <c r="Q90" s="63" t="s">
        <v>26</v>
      </c>
      <c r="R90" s="63" t="s">
        <v>26</v>
      </c>
      <c r="S90" s="26" t="s">
        <v>26</v>
      </c>
      <c r="T90" s="26" t="s">
        <v>26</v>
      </c>
      <c r="U90" s="73" t="s">
        <v>26</v>
      </c>
      <c r="V90" s="110" t="s">
        <v>26</v>
      </c>
      <c r="W90" s="87">
        <v>0</v>
      </c>
      <c r="X90" s="87">
        <v>0</v>
      </c>
      <c r="Y90" s="87"/>
      <c r="Z90" s="4"/>
    </row>
    <row r="91" spans="1:26" s="18" customFormat="1" ht="18.75">
      <c r="A91" s="13">
        <v>83</v>
      </c>
      <c r="B91" s="14" t="s">
        <v>58</v>
      </c>
      <c r="C91" s="27"/>
      <c r="D91" s="28"/>
      <c r="E91" s="29"/>
      <c r="F91" s="22">
        <v>80000</v>
      </c>
      <c r="G91" s="206">
        <v>15</v>
      </c>
      <c r="H91" s="206">
        <v>520</v>
      </c>
      <c r="I91" s="207" t="s">
        <v>26</v>
      </c>
      <c r="J91" s="207" t="s">
        <v>26</v>
      </c>
      <c r="K91" s="208" t="s">
        <v>26</v>
      </c>
      <c r="L91" s="208" t="s">
        <v>26</v>
      </c>
      <c r="M91" s="210" t="s">
        <v>26</v>
      </c>
      <c r="N91" s="48" t="s">
        <v>26</v>
      </c>
      <c r="O91" s="58" t="s">
        <v>26</v>
      </c>
      <c r="P91" s="111" t="s">
        <v>26</v>
      </c>
      <c r="Q91" s="112" t="s">
        <v>26</v>
      </c>
      <c r="R91" s="112" t="s">
        <v>26</v>
      </c>
      <c r="S91" s="113" t="s">
        <v>26</v>
      </c>
      <c r="T91" s="113" t="s">
        <v>26</v>
      </c>
      <c r="U91" s="110" t="s">
        <v>26</v>
      </c>
      <c r="V91" s="110" t="s">
        <v>26</v>
      </c>
      <c r="W91" s="87">
        <v>520</v>
      </c>
      <c r="X91" s="87">
        <f t="shared" si="4"/>
        <v>79480</v>
      </c>
      <c r="Y91" s="87"/>
      <c r="Z91" s="8"/>
    </row>
    <row r="92" spans="1:26" ht="18.75">
      <c r="A92" s="4">
        <v>84</v>
      </c>
      <c r="B92" s="5" t="s">
        <v>89</v>
      </c>
      <c r="C92" s="9"/>
      <c r="D92" s="10"/>
      <c r="E92" s="11"/>
      <c r="F92" s="22">
        <v>10000</v>
      </c>
      <c r="G92" s="206"/>
      <c r="H92" s="206"/>
      <c r="I92" s="207"/>
      <c r="J92" s="207"/>
      <c r="K92" s="208"/>
      <c r="L92" s="208"/>
      <c r="M92" s="210"/>
      <c r="N92" s="48"/>
      <c r="O92" s="58"/>
      <c r="P92" s="111"/>
      <c r="Q92" s="112"/>
      <c r="R92" s="112"/>
      <c r="S92" s="113"/>
      <c r="T92" s="113"/>
      <c r="U92" s="110"/>
      <c r="V92" s="73"/>
      <c r="W92" s="87">
        <f>SUM(H92:S92)</f>
        <v>0</v>
      </c>
      <c r="X92" s="87">
        <f t="shared" si="4"/>
        <v>10000</v>
      </c>
      <c r="Y92" s="87"/>
      <c r="Z92" s="4"/>
    </row>
    <row r="93" spans="1:26" ht="18.75">
      <c r="A93" s="4">
        <v>85</v>
      </c>
      <c r="B93" s="5" t="s">
        <v>29</v>
      </c>
      <c r="C93" s="12"/>
      <c r="D93" s="9"/>
      <c r="E93" s="11"/>
      <c r="F93" s="22" t="s">
        <v>26</v>
      </c>
      <c r="G93" s="206"/>
      <c r="H93" s="206"/>
      <c r="I93" s="207"/>
      <c r="J93" s="207"/>
      <c r="K93" s="208"/>
      <c r="L93" s="208"/>
      <c r="M93" s="210"/>
      <c r="N93" s="48"/>
      <c r="O93" s="58"/>
      <c r="P93" s="58"/>
      <c r="Q93" s="63"/>
      <c r="R93" s="63"/>
      <c r="S93" s="26"/>
      <c r="T93" s="26"/>
      <c r="U93" s="73"/>
      <c r="V93" s="73"/>
      <c r="W93" s="87">
        <f>SUM(G93:S93)</f>
        <v>0</v>
      </c>
      <c r="X93" s="87">
        <v>0</v>
      </c>
      <c r="Y93" s="87"/>
      <c r="Z93" s="4"/>
    </row>
    <row r="94" spans="1:26" ht="18.75">
      <c r="A94" s="4">
        <v>86</v>
      </c>
      <c r="B94" s="5" t="s">
        <v>81</v>
      </c>
      <c r="C94" s="9"/>
      <c r="D94" s="10"/>
      <c r="E94" s="11"/>
      <c r="F94" s="22">
        <v>10000</v>
      </c>
      <c r="G94" s="206"/>
      <c r="H94" s="206"/>
      <c r="I94" s="207"/>
      <c r="J94" s="212"/>
      <c r="K94" s="208"/>
      <c r="L94" s="208"/>
      <c r="M94" s="210"/>
      <c r="N94" s="48"/>
      <c r="O94" s="58"/>
      <c r="P94" s="58"/>
      <c r="Q94" s="63"/>
      <c r="R94" s="63"/>
      <c r="S94" s="26"/>
      <c r="T94" s="26"/>
      <c r="U94" s="73"/>
      <c r="V94" s="73"/>
      <c r="W94" s="87">
        <f>SUM(H94:S94)</f>
        <v>0</v>
      </c>
      <c r="X94" s="87">
        <f>F94-W94</f>
        <v>10000</v>
      </c>
      <c r="Y94" s="87"/>
      <c r="Z94" s="4"/>
    </row>
    <row r="95" spans="1:26" ht="18.75">
      <c r="A95" s="4"/>
      <c r="B95" s="5" t="s">
        <v>110</v>
      </c>
      <c r="C95" s="9"/>
      <c r="D95" s="10"/>
      <c r="E95" s="11"/>
      <c r="F95" s="22" t="s">
        <v>26</v>
      </c>
      <c r="G95" s="206"/>
      <c r="H95" s="206"/>
      <c r="I95" s="207"/>
      <c r="J95" s="207"/>
      <c r="K95" s="208"/>
      <c r="L95" s="208"/>
      <c r="M95" s="210"/>
      <c r="N95" s="48"/>
      <c r="O95" s="58"/>
      <c r="P95" s="58"/>
      <c r="Q95" s="63"/>
      <c r="R95" s="63"/>
      <c r="S95" s="26"/>
      <c r="T95" s="26"/>
      <c r="U95" s="73"/>
      <c r="V95" s="73"/>
      <c r="W95" s="87"/>
      <c r="X95" s="87">
        <v>0</v>
      </c>
      <c r="Y95" s="87"/>
      <c r="Z95" s="4"/>
    </row>
    <row r="96" spans="1:26" ht="18.75">
      <c r="A96" s="4"/>
      <c r="B96" s="5" t="s">
        <v>109</v>
      </c>
      <c r="C96" s="9"/>
      <c r="D96" s="10"/>
      <c r="E96" s="11"/>
      <c r="F96" s="81">
        <v>2000</v>
      </c>
      <c r="G96" s="206"/>
      <c r="H96" s="206"/>
      <c r="I96" s="207"/>
      <c r="J96" s="207"/>
      <c r="K96" s="208"/>
      <c r="L96" s="208"/>
      <c r="M96" s="48"/>
      <c r="N96" s="48"/>
      <c r="O96" s="58"/>
      <c r="P96" s="58"/>
      <c r="Q96" s="63"/>
      <c r="R96" s="63"/>
      <c r="S96" s="26"/>
      <c r="T96" s="26"/>
      <c r="U96" s="73"/>
      <c r="V96" s="73"/>
      <c r="W96" s="87"/>
      <c r="X96" s="87">
        <f>F96-W96</f>
        <v>2000</v>
      </c>
      <c r="Y96" s="87"/>
      <c r="Z96" s="4"/>
    </row>
    <row r="97" spans="1:26" ht="24" thickBot="1">
      <c r="A97" s="4">
        <v>87</v>
      </c>
      <c r="B97" s="5" t="s">
        <v>60</v>
      </c>
      <c r="C97" s="9"/>
      <c r="D97" s="10"/>
      <c r="E97" s="11"/>
      <c r="F97" s="81" t="s">
        <v>26</v>
      </c>
      <c r="G97" s="206"/>
      <c r="H97" s="232"/>
      <c r="I97" s="216"/>
      <c r="J97" s="207"/>
      <c r="K97" s="208"/>
      <c r="L97" s="208"/>
      <c r="M97" s="100"/>
      <c r="N97" s="48"/>
      <c r="O97" s="58"/>
      <c r="P97" s="58"/>
      <c r="Q97" s="63"/>
      <c r="R97" s="63"/>
      <c r="S97" s="26"/>
      <c r="T97" s="114"/>
      <c r="U97" s="115"/>
      <c r="V97" s="77"/>
      <c r="W97" s="87">
        <f>SUM(G97:S97)</f>
        <v>0</v>
      </c>
      <c r="X97" s="87">
        <v>0</v>
      </c>
      <c r="Y97" s="87"/>
      <c r="Z97" s="4"/>
    </row>
    <row r="98" spans="2:26" ht="24.75" thickBot="1" thickTop="1">
      <c r="B98" s="2"/>
      <c r="C98" s="2"/>
      <c r="D98" s="2"/>
      <c r="E98" s="2"/>
      <c r="F98" s="107">
        <f>SUM(F6:F97)</f>
        <v>9223500</v>
      </c>
      <c r="G98" s="234">
        <f>SUM(G6:G97)</f>
        <v>1088</v>
      </c>
      <c r="H98" s="234">
        <f>SUM(H6:H97)</f>
        <v>45572</v>
      </c>
      <c r="I98" s="235">
        <f>SUM(I50:I97)</f>
        <v>123</v>
      </c>
      <c r="J98" s="235">
        <f>SUM(J50:J97)</f>
        <v>7038</v>
      </c>
      <c r="K98" s="236" t="s">
        <v>26</v>
      </c>
      <c r="L98" s="329" t="s">
        <v>26</v>
      </c>
      <c r="M98" s="222">
        <f>SUM(M6:M97)</f>
        <v>240</v>
      </c>
      <c r="N98" s="56">
        <f>SUM(N6:N97)</f>
        <v>4509</v>
      </c>
      <c r="O98" s="116" t="s">
        <v>26</v>
      </c>
      <c r="P98" s="116" t="s">
        <v>26</v>
      </c>
      <c r="Q98" s="117" t="s">
        <v>26</v>
      </c>
      <c r="R98" s="117" t="s">
        <v>26</v>
      </c>
      <c r="S98" s="118" t="s">
        <v>26</v>
      </c>
      <c r="T98" s="118" t="s">
        <v>26</v>
      </c>
      <c r="U98" s="77">
        <f>SUM(U15:U97)</f>
        <v>342</v>
      </c>
      <c r="V98" s="77">
        <f>SUM(V15:V97)</f>
        <v>2384</v>
      </c>
      <c r="W98" s="90">
        <f>SUM(W6:W97)</f>
        <v>59253</v>
      </c>
      <c r="X98" s="90">
        <f>F98-W98</f>
        <v>9164247</v>
      </c>
      <c r="Y98" s="87">
        <f>SUM(Y6:Y97)</f>
        <v>235</v>
      </c>
      <c r="Z98" s="4"/>
    </row>
    <row r="99" ht="19.5" thickTop="1"/>
  </sheetData>
  <sheetProtection/>
  <mergeCells count="6">
    <mergeCell ref="A1:U2"/>
    <mergeCell ref="A4:A5"/>
    <mergeCell ref="B4:E5"/>
    <mergeCell ref="G4:V4"/>
    <mergeCell ref="W4:X4"/>
    <mergeCell ref="Z4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99"/>
  <sheetViews>
    <sheetView zoomScale="90" zoomScaleNormal="90" zoomScalePageLayoutView="0" workbookViewId="0" topLeftCell="A1">
      <selection activeCell="J9" sqref="J9"/>
    </sheetView>
  </sheetViews>
  <sheetFormatPr defaultColWidth="9.140625" defaultRowHeight="21.75"/>
  <cols>
    <col min="1" max="1" width="5.57421875" style="1" customWidth="1"/>
    <col min="2" max="4" width="9.140625" style="1" customWidth="1"/>
    <col min="5" max="5" width="24.7109375" style="1" customWidth="1"/>
    <col min="6" max="6" width="12.8515625" style="1" customWidth="1"/>
    <col min="7" max="7" width="11.57421875" style="1" customWidth="1"/>
    <col min="8" max="8" width="11.7109375" style="1" customWidth="1"/>
    <col min="9" max="9" width="13.00390625" style="1" customWidth="1"/>
    <col min="10" max="10" width="12.140625" style="1" customWidth="1"/>
    <col min="11" max="11" width="12.57421875" style="1" customWidth="1"/>
    <col min="12" max="13" width="11.57421875" style="1" customWidth="1"/>
    <col min="14" max="14" width="11.140625" style="1" customWidth="1"/>
    <col min="15" max="15" width="11.8515625" style="1" customWidth="1"/>
    <col min="16" max="16" width="10.8515625" style="1" customWidth="1"/>
    <col min="17" max="17" width="11.8515625" style="1" customWidth="1"/>
    <col min="18" max="18" width="10.8515625" style="1" customWidth="1"/>
    <col min="19" max="20" width="12.00390625" style="1" customWidth="1"/>
    <col min="21" max="21" width="12.00390625" style="23" customWidth="1"/>
    <col min="22" max="22" width="12.140625" style="23" customWidth="1"/>
    <col min="23" max="23" width="13.7109375" style="1" customWidth="1"/>
    <col min="24" max="24" width="12.140625" style="1" customWidth="1"/>
    <col min="25" max="25" width="12.421875" style="1" customWidth="1"/>
    <col min="26" max="26" width="11.28125" style="1" customWidth="1"/>
    <col min="27" max="16384" width="9.140625" style="1" customWidth="1"/>
  </cols>
  <sheetData>
    <row r="1" spans="1:22" ht="25.5" customHeight="1">
      <c r="A1" s="366" t="s">
        <v>104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19"/>
    </row>
    <row r="2" spans="1:22" ht="23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19"/>
    </row>
    <row r="3" spans="2:7" ht="8.25" customHeight="1">
      <c r="B3" s="2"/>
      <c r="C3" s="2"/>
      <c r="D3" s="2"/>
      <c r="E3" s="2"/>
      <c r="F3" s="2"/>
      <c r="G3" s="3"/>
    </row>
    <row r="4" spans="1:26" ht="25.5" customHeight="1">
      <c r="A4" s="367" t="s">
        <v>105</v>
      </c>
      <c r="B4" s="368" t="s">
        <v>91</v>
      </c>
      <c r="C4" s="368"/>
      <c r="D4" s="368"/>
      <c r="E4" s="369"/>
      <c r="F4" s="82" t="s">
        <v>114</v>
      </c>
      <c r="G4" s="372" t="s">
        <v>136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4"/>
      <c r="W4" s="372" t="s">
        <v>120</v>
      </c>
      <c r="X4" s="374"/>
      <c r="Y4" s="84" t="s">
        <v>119</v>
      </c>
      <c r="Z4" s="375" t="s">
        <v>106</v>
      </c>
    </row>
    <row r="5" spans="1:26" ht="23.25" customHeight="1">
      <c r="A5" s="367"/>
      <c r="B5" s="370"/>
      <c r="C5" s="370"/>
      <c r="D5" s="370"/>
      <c r="E5" s="371"/>
      <c r="F5" s="83" t="s">
        <v>113</v>
      </c>
      <c r="G5" s="91" t="s">
        <v>129</v>
      </c>
      <c r="H5" s="72" t="s">
        <v>121</v>
      </c>
      <c r="I5" s="32" t="s">
        <v>128</v>
      </c>
      <c r="J5" s="32" t="s">
        <v>121</v>
      </c>
      <c r="K5" s="39" t="s">
        <v>122</v>
      </c>
      <c r="L5" s="40" t="s">
        <v>121</v>
      </c>
      <c r="M5" s="45" t="s">
        <v>123</v>
      </c>
      <c r="N5" s="46" t="s">
        <v>121</v>
      </c>
      <c r="O5" s="57" t="s">
        <v>124</v>
      </c>
      <c r="P5" s="57" t="s">
        <v>121</v>
      </c>
      <c r="Q5" s="62" t="s">
        <v>125</v>
      </c>
      <c r="R5" s="62" t="s">
        <v>121</v>
      </c>
      <c r="S5" s="67" t="s">
        <v>126</v>
      </c>
      <c r="T5" s="67" t="s">
        <v>121</v>
      </c>
      <c r="U5" s="31" t="s">
        <v>127</v>
      </c>
      <c r="V5" s="31" t="s">
        <v>121</v>
      </c>
      <c r="W5" s="86" t="s">
        <v>118</v>
      </c>
      <c r="X5" s="85" t="s">
        <v>130</v>
      </c>
      <c r="Y5" s="85" t="s">
        <v>118</v>
      </c>
      <c r="Z5" s="376"/>
    </row>
    <row r="6" spans="1:26" ht="18.75">
      <c r="A6" s="4">
        <v>1</v>
      </c>
      <c r="B6" s="5" t="s">
        <v>1</v>
      </c>
      <c r="C6" s="6"/>
      <c r="D6" s="5"/>
      <c r="E6" s="7"/>
      <c r="F6" s="79">
        <v>20000</v>
      </c>
      <c r="G6" s="92"/>
      <c r="H6" s="92"/>
      <c r="I6" s="33"/>
      <c r="J6" s="33"/>
      <c r="K6" s="41"/>
      <c r="L6" s="42"/>
      <c r="M6" s="47"/>
      <c r="N6" s="48"/>
      <c r="O6" s="58"/>
      <c r="P6" s="58"/>
      <c r="Q6" s="63"/>
      <c r="R6" s="63"/>
      <c r="S6" s="26"/>
      <c r="T6" s="26"/>
      <c r="U6" s="73"/>
      <c r="V6" s="74"/>
      <c r="W6" s="87">
        <f>SUM(G6:S6)</f>
        <v>0</v>
      </c>
      <c r="X6" s="87">
        <f>F6-W6</f>
        <v>20000</v>
      </c>
      <c r="Y6" s="87"/>
      <c r="Z6" s="4"/>
    </row>
    <row r="7" spans="1:26" ht="18.75">
      <c r="A7" s="4">
        <v>2</v>
      </c>
      <c r="B7" s="5" t="s">
        <v>0</v>
      </c>
      <c r="C7" s="6"/>
      <c r="D7" s="5"/>
      <c r="E7" s="7"/>
      <c r="F7" s="79" t="s">
        <v>26</v>
      </c>
      <c r="G7" s="92"/>
      <c r="H7" s="92"/>
      <c r="I7" s="33"/>
      <c r="J7" s="33"/>
      <c r="K7" s="41"/>
      <c r="L7" s="42"/>
      <c r="M7" s="47"/>
      <c r="N7" s="49"/>
      <c r="O7" s="59"/>
      <c r="P7" s="59"/>
      <c r="Q7" s="64"/>
      <c r="R7" s="64"/>
      <c r="S7" s="68"/>
      <c r="T7" s="68"/>
      <c r="U7" s="74"/>
      <c r="V7" s="74"/>
      <c r="W7" s="87">
        <f>SUM(H7:S7)</f>
        <v>0</v>
      </c>
      <c r="X7" s="88" t="s">
        <v>26</v>
      </c>
      <c r="Y7" s="88"/>
      <c r="Z7" s="4"/>
    </row>
    <row r="8" spans="1:26" ht="18.75">
      <c r="A8" s="4">
        <v>3</v>
      </c>
      <c r="B8" s="5" t="s">
        <v>2</v>
      </c>
      <c r="C8" s="6"/>
      <c r="D8" s="5"/>
      <c r="E8" s="7"/>
      <c r="F8" s="79" t="s">
        <v>26</v>
      </c>
      <c r="G8" s="92"/>
      <c r="H8" s="92"/>
      <c r="I8" s="33"/>
      <c r="J8" s="33"/>
      <c r="K8" s="41"/>
      <c r="L8" s="41"/>
      <c r="M8" s="47"/>
      <c r="N8" s="49"/>
      <c r="O8" s="59"/>
      <c r="P8" s="59"/>
      <c r="Q8" s="64"/>
      <c r="R8" s="64"/>
      <c r="S8" s="68"/>
      <c r="T8" s="68"/>
      <c r="U8" s="74"/>
      <c r="V8" s="74"/>
      <c r="W8" s="87">
        <f>SUM(G8:S8)</f>
        <v>0</v>
      </c>
      <c r="X8" s="88" t="s">
        <v>26</v>
      </c>
      <c r="Y8" s="88"/>
      <c r="Z8" s="4"/>
    </row>
    <row r="9" spans="1:26" ht="18.75">
      <c r="A9" s="4">
        <v>4</v>
      </c>
      <c r="B9" s="5" t="s">
        <v>22</v>
      </c>
      <c r="C9" s="6"/>
      <c r="D9" s="5"/>
      <c r="E9" s="7"/>
      <c r="F9" s="79">
        <v>20000</v>
      </c>
      <c r="G9" s="92"/>
      <c r="H9" s="92"/>
      <c r="I9" s="33"/>
      <c r="J9" s="33"/>
      <c r="K9" s="41"/>
      <c r="L9" s="41"/>
      <c r="M9" s="47"/>
      <c r="N9" s="49"/>
      <c r="O9" s="59"/>
      <c r="P9" s="59"/>
      <c r="Q9" s="64"/>
      <c r="R9" s="64"/>
      <c r="S9" s="68"/>
      <c r="T9" s="68"/>
      <c r="U9" s="74"/>
      <c r="V9" s="74"/>
      <c r="W9" s="87">
        <f>SUM(H9:S9)</f>
        <v>0</v>
      </c>
      <c r="X9" s="87">
        <f>F9-W9</f>
        <v>20000</v>
      </c>
      <c r="Y9" s="87"/>
      <c r="Z9" s="4"/>
    </row>
    <row r="10" spans="1:26" ht="18.75">
      <c r="A10" s="4">
        <v>5</v>
      </c>
      <c r="B10" s="5" t="s">
        <v>62</v>
      </c>
      <c r="C10" s="6"/>
      <c r="D10" s="5"/>
      <c r="E10" s="7"/>
      <c r="F10" s="79">
        <v>20000</v>
      </c>
      <c r="G10" s="92"/>
      <c r="H10" s="92"/>
      <c r="I10" s="33"/>
      <c r="J10" s="33"/>
      <c r="K10" s="41"/>
      <c r="L10" s="41"/>
      <c r="M10" s="47"/>
      <c r="N10" s="49"/>
      <c r="O10" s="59"/>
      <c r="P10" s="59"/>
      <c r="Q10" s="64"/>
      <c r="R10" s="64"/>
      <c r="S10" s="68"/>
      <c r="T10" s="68"/>
      <c r="U10" s="74"/>
      <c r="V10" s="74"/>
      <c r="W10" s="87">
        <f>SUM(G10:S10)</f>
        <v>0</v>
      </c>
      <c r="X10" s="87">
        <f>F10-W10</f>
        <v>20000</v>
      </c>
      <c r="Y10" s="87"/>
      <c r="Z10" s="4"/>
    </row>
    <row r="11" spans="1:26" ht="18.75">
      <c r="A11" s="4">
        <v>6</v>
      </c>
      <c r="B11" s="5" t="s">
        <v>3</v>
      </c>
      <c r="C11" s="6"/>
      <c r="D11" s="5"/>
      <c r="E11" s="7"/>
      <c r="F11" s="79">
        <v>25000</v>
      </c>
      <c r="G11" s="92"/>
      <c r="H11" s="92"/>
      <c r="I11" s="33"/>
      <c r="J11" s="33"/>
      <c r="K11" s="41"/>
      <c r="L11" s="41"/>
      <c r="M11" s="47"/>
      <c r="N11" s="49"/>
      <c r="O11" s="59"/>
      <c r="P11" s="59"/>
      <c r="Q11" s="64"/>
      <c r="R11" s="64"/>
      <c r="S11" s="68"/>
      <c r="T11" s="68"/>
      <c r="U11" s="74"/>
      <c r="V11" s="74"/>
      <c r="W11" s="87">
        <f>SUM(H11:S11)</f>
        <v>0</v>
      </c>
      <c r="X11" s="87">
        <f>F11-W11</f>
        <v>25000</v>
      </c>
      <c r="Y11" s="87"/>
      <c r="Z11" s="4"/>
    </row>
    <row r="12" spans="1:26" ht="18.75">
      <c r="A12" s="4">
        <v>7</v>
      </c>
      <c r="B12" s="5" t="s">
        <v>4</v>
      </c>
      <c r="C12" s="6"/>
      <c r="D12" s="5"/>
      <c r="E12" s="7"/>
      <c r="F12" s="79" t="s">
        <v>26</v>
      </c>
      <c r="G12" s="92"/>
      <c r="H12" s="93"/>
      <c r="I12" s="34"/>
      <c r="J12" s="34"/>
      <c r="K12" s="41"/>
      <c r="L12" s="41"/>
      <c r="M12" s="50"/>
      <c r="N12" s="49"/>
      <c r="O12" s="59"/>
      <c r="P12" s="59"/>
      <c r="Q12" s="64"/>
      <c r="R12" s="64"/>
      <c r="S12" s="68"/>
      <c r="T12" s="68"/>
      <c r="U12" s="74"/>
      <c r="V12" s="74"/>
      <c r="W12" s="87">
        <f>SUM(G12:S12)</f>
        <v>0</v>
      </c>
      <c r="X12" s="88" t="s">
        <v>26</v>
      </c>
      <c r="Y12" s="88"/>
      <c r="Z12" s="4"/>
    </row>
    <row r="13" spans="1:26" ht="18.75">
      <c r="A13" s="4">
        <v>8</v>
      </c>
      <c r="B13" s="5" t="s">
        <v>5</v>
      </c>
      <c r="C13" s="6"/>
      <c r="D13" s="5"/>
      <c r="E13" s="7"/>
      <c r="F13" s="79" t="s">
        <v>26</v>
      </c>
      <c r="G13" s="92"/>
      <c r="H13" s="93"/>
      <c r="I13" s="34"/>
      <c r="J13" s="34"/>
      <c r="K13" s="41"/>
      <c r="L13" s="41"/>
      <c r="M13" s="50"/>
      <c r="N13" s="49"/>
      <c r="O13" s="59"/>
      <c r="P13" s="59"/>
      <c r="Q13" s="64"/>
      <c r="R13" s="64"/>
      <c r="S13" s="68"/>
      <c r="T13" s="68"/>
      <c r="U13" s="74"/>
      <c r="V13" s="74"/>
      <c r="W13" s="87">
        <f>SUM(H13:S13)</f>
        <v>0</v>
      </c>
      <c r="X13" s="88" t="s">
        <v>26</v>
      </c>
      <c r="Y13" s="88"/>
      <c r="Z13" s="4"/>
    </row>
    <row r="14" spans="1:26" ht="18.75">
      <c r="A14" s="4">
        <v>9</v>
      </c>
      <c r="B14" s="5" t="s">
        <v>35</v>
      </c>
      <c r="C14" s="6"/>
      <c r="D14" s="5"/>
      <c r="E14" s="7"/>
      <c r="F14" s="79">
        <v>25000</v>
      </c>
      <c r="G14" s="92"/>
      <c r="H14" s="92"/>
      <c r="I14" s="33"/>
      <c r="J14" s="33"/>
      <c r="K14" s="41"/>
      <c r="L14" s="41"/>
      <c r="M14" s="47"/>
      <c r="N14" s="49"/>
      <c r="O14" s="59"/>
      <c r="P14" s="59"/>
      <c r="Q14" s="64"/>
      <c r="R14" s="64"/>
      <c r="S14" s="68"/>
      <c r="T14" s="68"/>
      <c r="U14" s="74"/>
      <c r="V14" s="74"/>
      <c r="W14" s="87">
        <f>SUM(G14:S14)</f>
        <v>0</v>
      </c>
      <c r="X14" s="87">
        <f aca="true" t="shared" si="0" ref="X14:X19">F14-W14</f>
        <v>25000</v>
      </c>
      <c r="Y14" s="87"/>
      <c r="Z14" s="4"/>
    </row>
    <row r="15" spans="1:26" ht="18.75">
      <c r="A15" s="4">
        <v>10</v>
      </c>
      <c r="B15" s="5" t="s">
        <v>34</v>
      </c>
      <c r="C15" s="6"/>
      <c r="D15" s="5"/>
      <c r="E15" s="7"/>
      <c r="F15" s="79">
        <v>20000</v>
      </c>
      <c r="G15" s="92"/>
      <c r="H15" s="92"/>
      <c r="I15" s="33"/>
      <c r="J15" s="33"/>
      <c r="K15" s="41"/>
      <c r="L15" s="41"/>
      <c r="M15" s="47"/>
      <c r="N15" s="49"/>
      <c r="O15" s="59"/>
      <c r="P15" s="59"/>
      <c r="Q15" s="64"/>
      <c r="R15" s="64"/>
      <c r="S15" s="68"/>
      <c r="T15" s="68"/>
      <c r="U15" s="74"/>
      <c r="V15" s="74"/>
      <c r="W15" s="87">
        <f>SUM(H15:S15)</f>
        <v>0</v>
      </c>
      <c r="X15" s="87">
        <f t="shared" si="0"/>
        <v>20000</v>
      </c>
      <c r="Y15" s="87"/>
      <c r="Z15" s="4"/>
    </row>
    <row r="16" spans="1:26" ht="18.75">
      <c r="A16" s="4">
        <v>12</v>
      </c>
      <c r="B16" s="5" t="s">
        <v>108</v>
      </c>
      <c r="C16" s="6"/>
      <c r="D16" s="5"/>
      <c r="E16" s="7"/>
      <c r="F16" s="79">
        <v>70000</v>
      </c>
      <c r="G16" s="94"/>
      <c r="H16" s="92"/>
      <c r="I16" s="33"/>
      <c r="J16" s="33"/>
      <c r="K16" s="41"/>
      <c r="L16" s="41"/>
      <c r="M16" s="47"/>
      <c r="N16" s="49"/>
      <c r="O16" s="59"/>
      <c r="P16" s="59"/>
      <c r="Q16" s="64"/>
      <c r="R16" s="64"/>
      <c r="S16" s="68"/>
      <c r="T16" s="68"/>
      <c r="U16" s="74"/>
      <c r="V16" s="74"/>
      <c r="W16" s="87">
        <f>SUM(H16:S16)</f>
        <v>0</v>
      </c>
      <c r="X16" s="87">
        <f t="shared" si="0"/>
        <v>70000</v>
      </c>
      <c r="Y16" s="87"/>
      <c r="Z16" s="4"/>
    </row>
    <row r="17" spans="1:26" ht="18.75">
      <c r="A17" s="4">
        <v>13</v>
      </c>
      <c r="B17" s="5" t="s">
        <v>20</v>
      </c>
      <c r="C17" s="6"/>
      <c r="D17" s="5"/>
      <c r="E17" s="7"/>
      <c r="F17" s="79">
        <v>70000</v>
      </c>
      <c r="G17" s="94"/>
      <c r="H17" s="92"/>
      <c r="I17" s="33"/>
      <c r="J17" s="33"/>
      <c r="K17" s="41"/>
      <c r="L17" s="41"/>
      <c r="M17" s="47"/>
      <c r="N17" s="49"/>
      <c r="O17" s="59"/>
      <c r="P17" s="59"/>
      <c r="Q17" s="64"/>
      <c r="R17" s="64"/>
      <c r="S17" s="68"/>
      <c r="T17" s="68"/>
      <c r="U17" s="74"/>
      <c r="V17" s="74"/>
      <c r="W17" s="87">
        <f>SUM(G17:S17)</f>
        <v>0</v>
      </c>
      <c r="X17" s="87">
        <f t="shared" si="0"/>
        <v>70000</v>
      </c>
      <c r="Y17" s="87"/>
      <c r="Z17" s="4"/>
    </row>
    <row r="18" spans="1:26" ht="18.75">
      <c r="A18" s="4">
        <v>14</v>
      </c>
      <c r="B18" s="5" t="s">
        <v>6</v>
      </c>
      <c r="C18" s="6"/>
      <c r="D18" s="5"/>
      <c r="E18" s="7"/>
      <c r="F18" s="79">
        <v>30000</v>
      </c>
      <c r="G18" s="92"/>
      <c r="H18" s="92"/>
      <c r="I18" s="33"/>
      <c r="J18" s="33"/>
      <c r="K18" s="41"/>
      <c r="L18" s="41"/>
      <c r="M18" s="47"/>
      <c r="N18" s="49"/>
      <c r="O18" s="59"/>
      <c r="P18" s="59"/>
      <c r="Q18" s="64"/>
      <c r="R18" s="64"/>
      <c r="S18" s="68"/>
      <c r="T18" s="68"/>
      <c r="U18" s="74"/>
      <c r="V18" s="74"/>
      <c r="W18" s="87">
        <f>SUM(H18:S18)</f>
        <v>0</v>
      </c>
      <c r="X18" s="87">
        <f t="shared" si="0"/>
        <v>30000</v>
      </c>
      <c r="Y18" s="87"/>
      <c r="Z18" s="4"/>
    </row>
    <row r="19" spans="1:26" ht="18.75">
      <c r="A19" s="4">
        <v>15</v>
      </c>
      <c r="B19" s="5" t="s">
        <v>19</v>
      </c>
      <c r="C19" s="6"/>
      <c r="D19" s="5"/>
      <c r="E19" s="7"/>
      <c r="F19" s="79">
        <v>20000</v>
      </c>
      <c r="G19" s="92"/>
      <c r="H19" s="92"/>
      <c r="I19" s="33"/>
      <c r="J19" s="33"/>
      <c r="K19" s="41"/>
      <c r="L19" s="41"/>
      <c r="M19" s="47"/>
      <c r="N19" s="49"/>
      <c r="O19" s="59"/>
      <c r="P19" s="59"/>
      <c r="Q19" s="64"/>
      <c r="R19" s="64"/>
      <c r="S19" s="68"/>
      <c r="T19" s="68"/>
      <c r="U19" s="74"/>
      <c r="V19" s="74"/>
      <c r="W19" s="87">
        <f>SUM(G19:S19)</f>
        <v>0</v>
      </c>
      <c r="X19" s="87">
        <f t="shared" si="0"/>
        <v>20000</v>
      </c>
      <c r="Y19" s="87"/>
      <c r="Z19" s="4"/>
    </row>
    <row r="20" spans="1:26" ht="18.75">
      <c r="A20" s="4">
        <v>16</v>
      </c>
      <c r="B20" s="5" t="s">
        <v>7</v>
      </c>
      <c r="C20" s="6"/>
      <c r="D20" s="5"/>
      <c r="E20" s="7"/>
      <c r="F20" s="79" t="s">
        <v>26</v>
      </c>
      <c r="G20" s="92"/>
      <c r="H20" s="92"/>
      <c r="I20" s="33"/>
      <c r="J20" s="33"/>
      <c r="K20" s="41"/>
      <c r="L20" s="41"/>
      <c r="M20" s="47"/>
      <c r="N20" s="49"/>
      <c r="O20" s="59"/>
      <c r="P20" s="59"/>
      <c r="Q20" s="64"/>
      <c r="R20" s="64"/>
      <c r="S20" s="68"/>
      <c r="T20" s="68"/>
      <c r="U20" s="74"/>
      <c r="V20" s="74"/>
      <c r="W20" s="87">
        <f>SUM(H20:S20)</f>
        <v>0</v>
      </c>
      <c r="X20" s="88" t="s">
        <v>26</v>
      </c>
      <c r="Y20" s="88"/>
      <c r="Z20" s="4"/>
    </row>
    <row r="21" spans="1:26" ht="18.75">
      <c r="A21" s="4">
        <v>17</v>
      </c>
      <c r="B21" s="5" t="s">
        <v>67</v>
      </c>
      <c r="C21" s="6"/>
      <c r="D21" s="5"/>
      <c r="E21" s="7"/>
      <c r="F21" s="79" t="s">
        <v>26</v>
      </c>
      <c r="G21" s="92"/>
      <c r="H21" s="93"/>
      <c r="I21" s="34"/>
      <c r="J21" s="34"/>
      <c r="K21" s="41"/>
      <c r="L21" s="41"/>
      <c r="M21" s="50"/>
      <c r="N21" s="49"/>
      <c r="O21" s="59"/>
      <c r="P21" s="59"/>
      <c r="Q21" s="64"/>
      <c r="R21" s="64"/>
      <c r="S21" s="68"/>
      <c r="T21" s="68"/>
      <c r="U21" s="74"/>
      <c r="V21" s="74"/>
      <c r="W21" s="87">
        <f>SUM(G21:S21)</f>
        <v>0</v>
      </c>
      <c r="X21" s="88" t="s">
        <v>26</v>
      </c>
      <c r="Y21" s="88"/>
      <c r="Z21" s="4"/>
    </row>
    <row r="22" spans="1:26" ht="18.75">
      <c r="A22" s="4">
        <v>18</v>
      </c>
      <c r="B22" s="5" t="s">
        <v>68</v>
      </c>
      <c r="C22" s="6"/>
      <c r="D22" s="5"/>
      <c r="E22" s="7"/>
      <c r="F22" s="79" t="s">
        <v>26</v>
      </c>
      <c r="G22" s="92"/>
      <c r="H22" s="93"/>
      <c r="I22" s="35"/>
      <c r="J22" s="35"/>
      <c r="K22" s="41"/>
      <c r="L22" s="41"/>
      <c r="M22" s="51"/>
      <c r="N22" s="49"/>
      <c r="O22" s="59"/>
      <c r="P22" s="59"/>
      <c r="Q22" s="64"/>
      <c r="R22" s="64"/>
      <c r="S22" s="68"/>
      <c r="T22" s="68"/>
      <c r="U22" s="74"/>
      <c r="V22" s="74"/>
      <c r="W22" s="87">
        <f>SUM(H22:S22)</f>
        <v>0</v>
      </c>
      <c r="X22" s="88" t="s">
        <v>26</v>
      </c>
      <c r="Y22" s="88"/>
      <c r="Z22" s="4"/>
    </row>
    <row r="23" spans="1:26" ht="18.75">
      <c r="A23" s="4"/>
      <c r="B23" s="5" t="s">
        <v>31</v>
      </c>
      <c r="C23" s="6"/>
      <c r="D23" s="5"/>
      <c r="E23" s="7"/>
      <c r="F23" s="79" t="s">
        <v>26</v>
      </c>
      <c r="G23" s="92"/>
      <c r="H23" s="93"/>
      <c r="I23" s="34"/>
      <c r="J23" s="34"/>
      <c r="K23" s="41"/>
      <c r="L23" s="41"/>
      <c r="M23" s="50"/>
      <c r="N23" s="49"/>
      <c r="O23" s="59"/>
      <c r="P23" s="59"/>
      <c r="Q23" s="64"/>
      <c r="R23" s="64"/>
      <c r="S23" s="68"/>
      <c r="T23" s="68"/>
      <c r="U23" s="74"/>
      <c r="V23" s="74"/>
      <c r="W23" s="87">
        <f>SUM(G23:S23)</f>
        <v>0</v>
      </c>
      <c r="X23" s="88" t="s">
        <v>26</v>
      </c>
      <c r="Y23" s="88"/>
      <c r="Z23" s="4"/>
    </row>
    <row r="24" spans="1:26" ht="18.75">
      <c r="A24" s="4">
        <v>19</v>
      </c>
      <c r="B24" s="5" t="s">
        <v>69</v>
      </c>
      <c r="C24" s="6"/>
      <c r="D24" s="5"/>
      <c r="E24" s="7"/>
      <c r="F24" s="79" t="s">
        <v>26</v>
      </c>
      <c r="G24" s="92"/>
      <c r="H24" s="93"/>
      <c r="I24" s="34"/>
      <c r="J24" s="34"/>
      <c r="K24" s="41"/>
      <c r="L24" s="41"/>
      <c r="M24" s="50"/>
      <c r="N24" s="49"/>
      <c r="O24" s="59"/>
      <c r="P24" s="59"/>
      <c r="Q24" s="64"/>
      <c r="R24" s="64"/>
      <c r="S24" s="68"/>
      <c r="T24" s="68"/>
      <c r="U24" s="74"/>
      <c r="V24" s="74"/>
      <c r="W24" s="87">
        <f>SUM(H24:S24)</f>
        <v>0</v>
      </c>
      <c r="X24" s="88" t="s">
        <v>26</v>
      </c>
      <c r="Y24" s="88"/>
      <c r="Z24" s="4"/>
    </row>
    <row r="25" spans="1:26" ht="18.75">
      <c r="A25" s="4">
        <v>20</v>
      </c>
      <c r="B25" s="5" t="s">
        <v>70</v>
      </c>
      <c r="C25" s="6"/>
      <c r="D25" s="5"/>
      <c r="E25" s="7"/>
      <c r="F25" s="79" t="s">
        <v>26</v>
      </c>
      <c r="G25" s="92"/>
      <c r="H25" s="93"/>
      <c r="I25" s="34"/>
      <c r="J25" s="34"/>
      <c r="K25" s="41"/>
      <c r="L25" s="41"/>
      <c r="M25" s="50"/>
      <c r="N25" s="49"/>
      <c r="O25" s="59"/>
      <c r="P25" s="59"/>
      <c r="Q25" s="64"/>
      <c r="R25" s="64"/>
      <c r="S25" s="68"/>
      <c r="T25" s="68"/>
      <c r="U25" s="74"/>
      <c r="V25" s="74"/>
      <c r="W25" s="87">
        <f>SUM(G25:S25)</f>
        <v>0</v>
      </c>
      <c r="X25" s="88" t="s">
        <v>26</v>
      </c>
      <c r="Y25" s="88"/>
      <c r="Z25" s="4"/>
    </row>
    <row r="26" spans="1:26" ht="18.75">
      <c r="A26" s="4">
        <v>21</v>
      </c>
      <c r="B26" s="5" t="s">
        <v>71</v>
      </c>
      <c r="C26" s="6"/>
      <c r="D26" s="5"/>
      <c r="E26" s="7"/>
      <c r="F26" s="79" t="s">
        <v>26</v>
      </c>
      <c r="G26" s="92"/>
      <c r="H26" s="93"/>
      <c r="I26" s="34"/>
      <c r="J26" s="34"/>
      <c r="K26" s="41"/>
      <c r="L26" s="41"/>
      <c r="M26" s="50"/>
      <c r="N26" s="49"/>
      <c r="O26" s="59"/>
      <c r="P26" s="59"/>
      <c r="Q26" s="64"/>
      <c r="R26" s="64"/>
      <c r="S26" s="68"/>
      <c r="T26" s="68"/>
      <c r="U26" s="74"/>
      <c r="V26" s="74"/>
      <c r="W26" s="87">
        <f>SUM(H26:S26)</f>
        <v>0</v>
      </c>
      <c r="X26" s="88" t="s">
        <v>26</v>
      </c>
      <c r="Y26" s="88"/>
      <c r="Z26" s="4"/>
    </row>
    <row r="27" spans="1:26" ht="18.75">
      <c r="A27" s="4"/>
      <c r="B27" s="5" t="s">
        <v>72</v>
      </c>
      <c r="C27" s="6"/>
      <c r="D27" s="5"/>
      <c r="E27" s="7"/>
      <c r="F27" s="80"/>
      <c r="G27" s="95"/>
      <c r="H27" s="95"/>
      <c r="I27" s="35"/>
      <c r="J27" s="35"/>
      <c r="K27" s="41"/>
      <c r="L27" s="41"/>
      <c r="M27" s="51"/>
      <c r="N27" s="49"/>
      <c r="O27" s="59"/>
      <c r="P27" s="59"/>
      <c r="Q27" s="64"/>
      <c r="R27" s="64"/>
      <c r="S27" s="68"/>
      <c r="T27" s="68"/>
      <c r="U27" s="74"/>
      <c r="V27" s="74"/>
      <c r="W27" s="87">
        <f>SUM(G27:S27)</f>
        <v>0</v>
      </c>
      <c r="X27" s="88" t="s">
        <v>26</v>
      </c>
      <c r="Y27" s="88"/>
      <c r="Z27" s="4"/>
    </row>
    <row r="28" spans="1:26" ht="18.75">
      <c r="A28" s="4">
        <v>22</v>
      </c>
      <c r="B28" s="5" t="s">
        <v>28</v>
      </c>
      <c r="C28" s="6"/>
      <c r="D28" s="5"/>
      <c r="E28" s="7"/>
      <c r="F28" s="79">
        <v>20000</v>
      </c>
      <c r="G28" s="92"/>
      <c r="H28" s="92"/>
      <c r="I28" s="33"/>
      <c r="J28" s="33"/>
      <c r="K28" s="41"/>
      <c r="L28" s="41"/>
      <c r="M28" s="47"/>
      <c r="N28" s="49"/>
      <c r="O28" s="59"/>
      <c r="P28" s="59"/>
      <c r="Q28" s="64"/>
      <c r="R28" s="64"/>
      <c r="S28" s="68"/>
      <c r="T28" s="68"/>
      <c r="U28" s="74"/>
      <c r="V28" s="74"/>
      <c r="W28" s="87">
        <f>SUM(H28:S28)</f>
        <v>0</v>
      </c>
      <c r="X28" s="87">
        <f>F28-W28</f>
        <v>20000</v>
      </c>
      <c r="Y28" s="87"/>
      <c r="Z28" s="4"/>
    </row>
    <row r="29" spans="1:26" ht="18.75">
      <c r="A29" s="4">
        <v>23</v>
      </c>
      <c r="B29" s="5" t="s">
        <v>8</v>
      </c>
      <c r="C29" s="6"/>
      <c r="D29" s="5"/>
      <c r="E29" s="7"/>
      <c r="F29" s="79">
        <v>20000</v>
      </c>
      <c r="G29" s="92"/>
      <c r="H29" s="94"/>
      <c r="I29" s="36"/>
      <c r="J29" s="36"/>
      <c r="K29" s="41"/>
      <c r="L29" s="41"/>
      <c r="M29" s="47"/>
      <c r="N29" s="49"/>
      <c r="O29" s="59"/>
      <c r="P29" s="59"/>
      <c r="Q29" s="64"/>
      <c r="R29" s="64"/>
      <c r="S29" s="68"/>
      <c r="T29" s="68"/>
      <c r="U29" s="74"/>
      <c r="V29" s="74"/>
      <c r="W29" s="87">
        <f>SUM(G29:S29)</f>
        <v>0</v>
      </c>
      <c r="X29" s="87">
        <f>F29-W29</f>
        <v>20000</v>
      </c>
      <c r="Y29" s="87"/>
      <c r="Z29" s="4"/>
    </row>
    <row r="30" spans="1:26" ht="18.75">
      <c r="A30" s="4">
        <v>24</v>
      </c>
      <c r="B30" s="5" t="s">
        <v>51</v>
      </c>
      <c r="C30" s="6"/>
      <c r="D30" s="5"/>
      <c r="E30" s="7"/>
      <c r="F30" s="79" t="s">
        <v>26</v>
      </c>
      <c r="G30" s="92"/>
      <c r="H30" s="92"/>
      <c r="I30" s="33"/>
      <c r="J30" s="33"/>
      <c r="K30" s="41"/>
      <c r="L30" s="41"/>
      <c r="M30" s="47"/>
      <c r="N30" s="49"/>
      <c r="O30" s="59"/>
      <c r="P30" s="59"/>
      <c r="Q30" s="64"/>
      <c r="R30" s="64"/>
      <c r="S30" s="68"/>
      <c r="T30" s="68"/>
      <c r="U30" s="74"/>
      <c r="V30" s="74"/>
      <c r="W30" s="87">
        <f>SUM(H30:S30)</f>
        <v>0</v>
      </c>
      <c r="X30" s="88" t="s">
        <v>26</v>
      </c>
      <c r="Y30" s="88"/>
      <c r="Z30" s="4"/>
    </row>
    <row r="31" spans="1:26" ht="18.75">
      <c r="A31" s="4">
        <v>25</v>
      </c>
      <c r="B31" s="5" t="s">
        <v>52</v>
      </c>
      <c r="C31" s="6"/>
      <c r="D31" s="5"/>
      <c r="E31" s="7"/>
      <c r="F31" s="79" t="s">
        <v>26</v>
      </c>
      <c r="G31" s="92"/>
      <c r="H31" s="92"/>
      <c r="I31" s="33"/>
      <c r="J31" s="33"/>
      <c r="K31" s="41"/>
      <c r="L31" s="41"/>
      <c r="M31" s="47"/>
      <c r="N31" s="49"/>
      <c r="O31" s="59"/>
      <c r="P31" s="59"/>
      <c r="Q31" s="64"/>
      <c r="R31" s="64"/>
      <c r="S31" s="68"/>
      <c r="T31" s="68"/>
      <c r="U31" s="74"/>
      <c r="V31" s="74"/>
      <c r="W31" s="87">
        <f>SUM(G31:S31)</f>
        <v>0</v>
      </c>
      <c r="X31" s="88" t="s">
        <v>26</v>
      </c>
      <c r="Y31" s="88"/>
      <c r="Z31" s="4"/>
    </row>
    <row r="32" spans="1:26" ht="18.75">
      <c r="A32" s="4">
        <v>26</v>
      </c>
      <c r="B32" s="5" t="s">
        <v>65</v>
      </c>
      <c r="C32" s="6"/>
      <c r="D32" s="5"/>
      <c r="E32" s="7"/>
      <c r="F32" s="79" t="s">
        <v>26</v>
      </c>
      <c r="G32" s="92"/>
      <c r="H32" s="92"/>
      <c r="I32" s="33"/>
      <c r="J32" s="33"/>
      <c r="K32" s="41"/>
      <c r="L32" s="41"/>
      <c r="M32" s="47"/>
      <c r="N32" s="49"/>
      <c r="O32" s="59"/>
      <c r="P32" s="59"/>
      <c r="Q32" s="64"/>
      <c r="R32" s="64"/>
      <c r="S32" s="68"/>
      <c r="T32" s="68"/>
      <c r="U32" s="74"/>
      <c r="V32" s="74"/>
      <c r="W32" s="87">
        <f>SUM(H32:S32)</f>
        <v>0</v>
      </c>
      <c r="X32" s="88" t="s">
        <v>26</v>
      </c>
      <c r="Y32" s="88"/>
      <c r="Z32" s="4"/>
    </row>
    <row r="33" spans="1:26" ht="18.75">
      <c r="A33" s="4"/>
      <c r="B33" s="5" t="s">
        <v>66</v>
      </c>
      <c r="C33" s="6"/>
      <c r="D33" s="5"/>
      <c r="E33" s="7"/>
      <c r="F33" s="79"/>
      <c r="G33" s="92"/>
      <c r="H33" s="94"/>
      <c r="I33" s="36"/>
      <c r="J33" s="36"/>
      <c r="K33" s="41"/>
      <c r="L33" s="41"/>
      <c r="M33" s="47"/>
      <c r="N33" s="49"/>
      <c r="O33" s="59"/>
      <c r="P33" s="59"/>
      <c r="Q33" s="64"/>
      <c r="R33" s="64"/>
      <c r="S33" s="68"/>
      <c r="T33" s="68"/>
      <c r="U33" s="74"/>
      <c r="V33" s="74"/>
      <c r="W33" s="87">
        <f>SUM(G33:S33)</f>
        <v>0</v>
      </c>
      <c r="X33" s="88" t="s">
        <v>26</v>
      </c>
      <c r="Y33" s="88"/>
      <c r="Z33" s="4"/>
    </row>
    <row r="34" spans="1:26" ht="18.75">
      <c r="A34" s="4">
        <v>27</v>
      </c>
      <c r="B34" s="5" t="s">
        <v>30</v>
      </c>
      <c r="C34" s="6"/>
      <c r="D34" s="5"/>
      <c r="E34" s="7"/>
      <c r="F34" s="79" t="s">
        <v>26</v>
      </c>
      <c r="G34" s="92"/>
      <c r="H34" s="92"/>
      <c r="I34" s="33"/>
      <c r="J34" s="33"/>
      <c r="K34" s="41"/>
      <c r="L34" s="41"/>
      <c r="M34" s="47"/>
      <c r="N34" s="49"/>
      <c r="O34" s="59"/>
      <c r="P34" s="59"/>
      <c r="Q34" s="64"/>
      <c r="R34" s="64"/>
      <c r="S34" s="68"/>
      <c r="T34" s="68"/>
      <c r="U34" s="74"/>
      <c r="V34" s="74"/>
      <c r="W34" s="87">
        <f>SUM(H34:S34)</f>
        <v>0</v>
      </c>
      <c r="X34" s="88" t="s">
        <v>26</v>
      </c>
      <c r="Y34" s="88"/>
      <c r="Z34" s="4"/>
    </row>
    <row r="35" spans="1:26" ht="18.75">
      <c r="A35" s="4">
        <v>28</v>
      </c>
      <c r="B35" s="5" t="s">
        <v>32</v>
      </c>
      <c r="C35" s="6"/>
      <c r="D35" s="5"/>
      <c r="E35" s="7"/>
      <c r="F35" s="79" t="s">
        <v>26</v>
      </c>
      <c r="G35" s="92"/>
      <c r="H35" s="92"/>
      <c r="I35" s="33"/>
      <c r="J35" s="33"/>
      <c r="K35" s="41"/>
      <c r="L35" s="41"/>
      <c r="M35" s="47"/>
      <c r="N35" s="49"/>
      <c r="O35" s="59"/>
      <c r="P35" s="59"/>
      <c r="Q35" s="64"/>
      <c r="R35" s="64"/>
      <c r="S35" s="68"/>
      <c r="T35" s="68"/>
      <c r="U35" s="74"/>
      <c r="V35" s="74"/>
      <c r="W35" s="87">
        <f>SUM(G35:S35)</f>
        <v>0</v>
      </c>
      <c r="X35" s="88" t="s">
        <v>26</v>
      </c>
      <c r="Y35" s="88"/>
      <c r="Z35" s="4"/>
    </row>
    <row r="36" spans="1:26" ht="18.75">
      <c r="A36" s="4">
        <v>29</v>
      </c>
      <c r="B36" s="5" t="s">
        <v>9</v>
      </c>
      <c r="C36" s="6"/>
      <c r="D36" s="5"/>
      <c r="E36" s="7"/>
      <c r="F36" s="79">
        <v>25000</v>
      </c>
      <c r="G36" s="94"/>
      <c r="H36" s="94"/>
      <c r="I36" s="36"/>
      <c r="J36" s="36"/>
      <c r="K36" s="41"/>
      <c r="L36" s="41"/>
      <c r="M36" s="47"/>
      <c r="N36" s="49"/>
      <c r="O36" s="59"/>
      <c r="P36" s="59"/>
      <c r="Q36" s="64"/>
      <c r="R36" s="64"/>
      <c r="S36" s="68"/>
      <c r="T36" s="68"/>
      <c r="U36" s="74"/>
      <c r="V36" s="74"/>
      <c r="W36" s="87">
        <f>SUM(H36:S36)</f>
        <v>0</v>
      </c>
      <c r="X36" s="87">
        <f aca="true" t="shared" si="1" ref="X36:X41">F36-W36</f>
        <v>25000</v>
      </c>
      <c r="Y36" s="87"/>
      <c r="Z36" s="4"/>
    </row>
    <row r="37" spans="1:26" ht="18.75">
      <c r="A37" s="4">
        <v>30</v>
      </c>
      <c r="B37" s="5" t="s">
        <v>27</v>
      </c>
      <c r="C37" s="6"/>
      <c r="D37" s="5"/>
      <c r="E37" s="7"/>
      <c r="F37" s="79">
        <v>30000</v>
      </c>
      <c r="G37" s="94"/>
      <c r="H37" s="92"/>
      <c r="I37" s="33"/>
      <c r="J37" s="33"/>
      <c r="K37" s="41"/>
      <c r="L37" s="41"/>
      <c r="M37" s="47"/>
      <c r="N37" s="49"/>
      <c r="O37" s="59"/>
      <c r="P37" s="59"/>
      <c r="Q37" s="64"/>
      <c r="R37" s="64"/>
      <c r="S37" s="68"/>
      <c r="T37" s="68"/>
      <c r="U37" s="74"/>
      <c r="V37" s="74"/>
      <c r="W37" s="87">
        <f>SUM(G37:S37)</f>
        <v>0</v>
      </c>
      <c r="X37" s="87">
        <f t="shared" si="1"/>
        <v>30000</v>
      </c>
      <c r="Y37" s="87"/>
      <c r="Z37" s="4"/>
    </row>
    <row r="38" spans="1:26" ht="18.75">
      <c r="A38" s="4">
        <v>31</v>
      </c>
      <c r="B38" s="5" t="s">
        <v>39</v>
      </c>
      <c r="C38" s="6"/>
      <c r="D38" s="5"/>
      <c r="E38" s="7"/>
      <c r="F38" s="79">
        <v>2000</v>
      </c>
      <c r="G38" s="94"/>
      <c r="H38" s="93"/>
      <c r="I38" s="35"/>
      <c r="J38" s="35"/>
      <c r="K38" s="41"/>
      <c r="L38" s="41"/>
      <c r="M38" s="50"/>
      <c r="N38" s="49"/>
      <c r="O38" s="59"/>
      <c r="P38" s="59"/>
      <c r="Q38" s="64"/>
      <c r="R38" s="64"/>
      <c r="S38" s="68"/>
      <c r="T38" s="68"/>
      <c r="U38" s="74"/>
      <c r="V38" s="74"/>
      <c r="W38" s="87">
        <f>SUM(H38:S38)</f>
        <v>0</v>
      </c>
      <c r="X38" s="87">
        <f t="shared" si="1"/>
        <v>2000</v>
      </c>
      <c r="Y38" s="87"/>
      <c r="Z38" s="4"/>
    </row>
    <row r="39" spans="1:26" ht="18.75">
      <c r="A39" s="4">
        <v>32</v>
      </c>
      <c r="B39" s="5" t="s">
        <v>10</v>
      </c>
      <c r="C39" s="6"/>
      <c r="D39" s="5"/>
      <c r="E39" s="7"/>
      <c r="F39" s="79">
        <v>30000</v>
      </c>
      <c r="G39" s="94"/>
      <c r="H39" s="92"/>
      <c r="I39" s="33"/>
      <c r="J39" s="33"/>
      <c r="K39" s="41"/>
      <c r="L39" s="41"/>
      <c r="M39" s="47"/>
      <c r="N39" s="49"/>
      <c r="O39" s="59"/>
      <c r="P39" s="59"/>
      <c r="Q39" s="64"/>
      <c r="R39" s="64"/>
      <c r="S39" s="68"/>
      <c r="T39" s="68"/>
      <c r="U39" s="74"/>
      <c r="V39" s="74"/>
      <c r="W39" s="87">
        <f>SUM(G39:S39)</f>
        <v>0</v>
      </c>
      <c r="X39" s="87">
        <f t="shared" si="1"/>
        <v>30000</v>
      </c>
      <c r="Y39" s="87"/>
      <c r="Z39" s="4"/>
    </row>
    <row r="40" spans="1:26" ht="18.75">
      <c r="A40" s="4">
        <v>33</v>
      </c>
      <c r="B40" s="5" t="s">
        <v>18</v>
      </c>
      <c r="C40" s="6"/>
      <c r="D40" s="5"/>
      <c r="E40" s="7"/>
      <c r="F40" s="79">
        <v>250000</v>
      </c>
      <c r="G40" s="94"/>
      <c r="H40" s="92"/>
      <c r="I40" s="33"/>
      <c r="J40" s="33"/>
      <c r="K40" s="41"/>
      <c r="L40" s="41"/>
      <c r="M40" s="47"/>
      <c r="N40" s="49"/>
      <c r="O40" s="59"/>
      <c r="P40" s="59"/>
      <c r="Q40" s="64"/>
      <c r="R40" s="64"/>
      <c r="S40" s="68"/>
      <c r="T40" s="68"/>
      <c r="U40" s="74"/>
      <c r="V40" s="74"/>
      <c r="W40" s="87">
        <f>SUM(H40:S40)</f>
        <v>0</v>
      </c>
      <c r="X40" s="87">
        <f t="shared" si="1"/>
        <v>250000</v>
      </c>
      <c r="Y40" s="87"/>
      <c r="Z40" s="4"/>
    </row>
    <row r="41" spans="1:26" ht="18.75">
      <c r="A41" s="4">
        <v>34</v>
      </c>
      <c r="B41" s="5" t="s">
        <v>17</v>
      </c>
      <c r="C41" s="6"/>
      <c r="D41" s="5"/>
      <c r="E41" s="7"/>
      <c r="F41" s="79">
        <v>55000</v>
      </c>
      <c r="G41" s="94"/>
      <c r="H41" s="92"/>
      <c r="I41" s="33"/>
      <c r="J41" s="33"/>
      <c r="K41" s="41"/>
      <c r="L41" s="41"/>
      <c r="M41" s="47"/>
      <c r="N41" s="49"/>
      <c r="O41" s="59"/>
      <c r="P41" s="59"/>
      <c r="Q41" s="64"/>
      <c r="R41" s="64"/>
      <c r="S41" s="68"/>
      <c r="T41" s="68"/>
      <c r="U41" s="74"/>
      <c r="V41" s="74"/>
      <c r="W41" s="87">
        <f>SUM(G41:S41)</f>
        <v>0</v>
      </c>
      <c r="X41" s="87">
        <f t="shared" si="1"/>
        <v>55000</v>
      </c>
      <c r="Y41" s="87"/>
      <c r="Z41" s="4"/>
    </row>
    <row r="42" spans="1:26" ht="18.75">
      <c r="A42" s="4">
        <v>35</v>
      </c>
      <c r="B42" s="5" t="s">
        <v>80</v>
      </c>
      <c r="C42" s="6"/>
      <c r="D42" s="5"/>
      <c r="E42" s="7"/>
      <c r="F42" s="79" t="s">
        <v>26</v>
      </c>
      <c r="G42" s="93"/>
      <c r="H42" s="92"/>
      <c r="I42" s="33"/>
      <c r="J42" s="33"/>
      <c r="K42" s="41"/>
      <c r="L42" s="41"/>
      <c r="M42" s="47"/>
      <c r="N42" s="49"/>
      <c r="O42" s="59"/>
      <c r="P42" s="59"/>
      <c r="Q42" s="64"/>
      <c r="R42" s="64"/>
      <c r="S42" s="68"/>
      <c r="T42" s="68"/>
      <c r="U42" s="74"/>
      <c r="V42" s="74"/>
      <c r="W42" s="87">
        <f>SUM(H42:S42)</f>
        <v>0</v>
      </c>
      <c r="X42" s="88" t="s">
        <v>26</v>
      </c>
      <c r="Y42" s="88"/>
      <c r="Z42" s="4"/>
    </row>
    <row r="43" spans="1:26" ht="18.75">
      <c r="A43" s="4">
        <v>36</v>
      </c>
      <c r="B43" s="5" t="s">
        <v>63</v>
      </c>
      <c r="C43" s="6"/>
      <c r="D43" s="5"/>
      <c r="E43" s="7"/>
      <c r="F43" s="79" t="s">
        <v>26</v>
      </c>
      <c r="G43" s="92"/>
      <c r="H43" s="92"/>
      <c r="I43" s="33"/>
      <c r="J43" s="33"/>
      <c r="K43" s="41"/>
      <c r="L43" s="41"/>
      <c r="M43" s="47"/>
      <c r="N43" s="49"/>
      <c r="O43" s="59"/>
      <c r="P43" s="59"/>
      <c r="Q43" s="64"/>
      <c r="R43" s="64"/>
      <c r="S43" s="68"/>
      <c r="T43" s="68"/>
      <c r="U43" s="74"/>
      <c r="V43" s="74"/>
      <c r="W43" s="87">
        <f>SUM(G43:S43)</f>
        <v>0</v>
      </c>
      <c r="X43" s="88" t="s">
        <v>26</v>
      </c>
      <c r="Y43" s="88"/>
      <c r="Z43" s="4"/>
    </row>
    <row r="44" spans="1:26" ht="18.75">
      <c r="A44" s="4">
        <v>37</v>
      </c>
      <c r="B44" s="5" t="s">
        <v>61</v>
      </c>
      <c r="C44" s="6"/>
      <c r="D44" s="5"/>
      <c r="E44" s="7"/>
      <c r="F44" s="79" t="s">
        <v>26</v>
      </c>
      <c r="G44" s="92"/>
      <c r="H44" s="92"/>
      <c r="I44" s="33"/>
      <c r="J44" s="33"/>
      <c r="K44" s="41"/>
      <c r="L44" s="41"/>
      <c r="M44" s="47"/>
      <c r="N44" s="49"/>
      <c r="O44" s="59"/>
      <c r="P44" s="59"/>
      <c r="Q44" s="64"/>
      <c r="R44" s="64"/>
      <c r="S44" s="68"/>
      <c r="T44" s="68"/>
      <c r="U44" s="74"/>
      <c r="V44" s="74"/>
      <c r="W44" s="87">
        <f>SUM(H44:S44)</f>
        <v>0</v>
      </c>
      <c r="X44" s="88" t="s">
        <v>26</v>
      </c>
      <c r="Y44" s="88"/>
      <c r="Z44" s="4"/>
    </row>
    <row r="45" spans="1:26" ht="18.75">
      <c r="A45" s="4">
        <v>38</v>
      </c>
      <c r="B45" s="5" t="s">
        <v>55</v>
      </c>
      <c r="C45" s="6"/>
      <c r="D45" s="5"/>
      <c r="E45" s="7"/>
      <c r="F45" s="79" t="s">
        <v>26</v>
      </c>
      <c r="G45" s="92"/>
      <c r="H45" s="92"/>
      <c r="I45" s="33"/>
      <c r="J45" s="33"/>
      <c r="K45" s="41"/>
      <c r="L45" s="41"/>
      <c r="M45" s="47"/>
      <c r="N45" s="49"/>
      <c r="O45" s="59"/>
      <c r="P45" s="59"/>
      <c r="Q45" s="64"/>
      <c r="R45" s="64"/>
      <c r="S45" s="68"/>
      <c r="T45" s="68"/>
      <c r="U45" s="74"/>
      <c r="V45" s="74"/>
      <c r="W45" s="87">
        <f>SUM(G45:S45)</f>
        <v>0</v>
      </c>
      <c r="X45" s="88" t="s">
        <v>26</v>
      </c>
      <c r="Y45" s="88"/>
      <c r="Z45" s="4"/>
    </row>
    <row r="46" spans="1:26" ht="18.75">
      <c r="A46" s="4">
        <v>39</v>
      </c>
      <c r="B46" s="5" t="s">
        <v>59</v>
      </c>
      <c r="C46" s="6"/>
      <c r="D46" s="5"/>
      <c r="E46" s="7"/>
      <c r="F46" s="79" t="s">
        <v>26</v>
      </c>
      <c r="G46" s="92"/>
      <c r="H46" s="92"/>
      <c r="I46" s="33"/>
      <c r="J46" s="33"/>
      <c r="K46" s="41"/>
      <c r="L46" s="41"/>
      <c r="M46" s="47"/>
      <c r="N46" s="49"/>
      <c r="O46" s="59"/>
      <c r="P46" s="59"/>
      <c r="Q46" s="64"/>
      <c r="R46" s="64"/>
      <c r="S46" s="68"/>
      <c r="T46" s="68"/>
      <c r="U46" s="74"/>
      <c r="V46" s="74"/>
      <c r="W46" s="87">
        <f>SUM(H46:S46)</f>
        <v>0</v>
      </c>
      <c r="X46" s="88" t="s">
        <v>26</v>
      </c>
      <c r="Y46" s="88"/>
      <c r="Z46" s="4"/>
    </row>
    <row r="47" spans="1:26" ht="18.75">
      <c r="A47" s="4">
        <v>40</v>
      </c>
      <c r="B47" s="5" t="s">
        <v>64</v>
      </c>
      <c r="C47" s="6"/>
      <c r="D47" s="5"/>
      <c r="E47" s="7"/>
      <c r="F47" s="79" t="s">
        <v>26</v>
      </c>
      <c r="G47" s="92"/>
      <c r="H47" s="92"/>
      <c r="I47" s="33"/>
      <c r="J47" s="33"/>
      <c r="K47" s="41"/>
      <c r="L47" s="41"/>
      <c r="M47" s="47"/>
      <c r="N47" s="49"/>
      <c r="O47" s="59"/>
      <c r="P47" s="59"/>
      <c r="Q47" s="64"/>
      <c r="R47" s="64"/>
      <c r="S47" s="68"/>
      <c r="T47" s="68"/>
      <c r="U47" s="74"/>
      <c r="V47" s="74"/>
      <c r="W47" s="87">
        <f>SUM(G47:S47)</f>
        <v>0</v>
      </c>
      <c r="X47" s="88" t="s">
        <v>26</v>
      </c>
      <c r="Y47" s="88"/>
      <c r="Z47" s="4"/>
    </row>
    <row r="48" spans="1:26" ht="18.75">
      <c r="A48" s="4">
        <v>41</v>
      </c>
      <c r="B48" s="5" t="s">
        <v>79</v>
      </c>
      <c r="C48" s="6"/>
      <c r="D48" s="5"/>
      <c r="E48" s="7"/>
      <c r="F48" s="79" t="s">
        <v>26</v>
      </c>
      <c r="G48" s="93"/>
      <c r="H48" s="92"/>
      <c r="I48" s="33"/>
      <c r="J48" s="33"/>
      <c r="K48" s="41"/>
      <c r="L48" s="41"/>
      <c r="M48" s="47"/>
      <c r="N48" s="49"/>
      <c r="O48" s="59"/>
      <c r="P48" s="59"/>
      <c r="Q48" s="64"/>
      <c r="R48" s="64"/>
      <c r="S48" s="68"/>
      <c r="T48" s="68"/>
      <c r="U48" s="74"/>
      <c r="V48" s="74"/>
      <c r="W48" s="87">
        <f>SUM(H48:S48)</f>
        <v>0</v>
      </c>
      <c r="X48" s="88" t="s">
        <v>26</v>
      </c>
      <c r="Y48" s="88"/>
      <c r="Z48" s="4"/>
    </row>
    <row r="49" spans="1:26" s="17" customFormat="1" ht="18.75">
      <c r="A49" s="13">
        <v>42</v>
      </c>
      <c r="B49" s="14" t="s">
        <v>11</v>
      </c>
      <c r="C49" s="15"/>
      <c r="D49" s="14"/>
      <c r="E49" s="16"/>
      <c r="F49" s="79">
        <v>80000</v>
      </c>
      <c r="G49" s="94"/>
      <c r="H49" s="92"/>
      <c r="I49" s="33"/>
      <c r="J49" s="33"/>
      <c r="K49" s="41"/>
      <c r="L49" s="41"/>
      <c r="M49" s="47"/>
      <c r="N49" s="49"/>
      <c r="O49" s="59"/>
      <c r="P49" s="59"/>
      <c r="Q49" s="64"/>
      <c r="R49" s="64"/>
      <c r="S49" s="68"/>
      <c r="T49" s="68"/>
      <c r="U49" s="74"/>
      <c r="V49" s="74"/>
      <c r="W49" s="87">
        <f>SUM(G49:S49)</f>
        <v>0</v>
      </c>
      <c r="X49" s="87">
        <f>F49-W49</f>
        <v>80000</v>
      </c>
      <c r="Y49" s="87"/>
      <c r="Z49" s="13"/>
    </row>
    <row r="50" spans="1:150" s="18" customFormat="1" ht="18.75">
      <c r="A50" s="13">
        <v>43</v>
      </c>
      <c r="B50" s="14" t="s">
        <v>33</v>
      </c>
      <c r="C50" s="15"/>
      <c r="D50" s="14"/>
      <c r="E50" s="16"/>
      <c r="F50" s="79">
        <v>80000</v>
      </c>
      <c r="G50" s="94"/>
      <c r="H50" s="92"/>
      <c r="I50" s="33"/>
      <c r="J50" s="33"/>
      <c r="K50" s="41"/>
      <c r="L50" s="41"/>
      <c r="M50" s="47"/>
      <c r="N50" s="49"/>
      <c r="O50" s="59"/>
      <c r="P50" s="59"/>
      <c r="Q50" s="64"/>
      <c r="R50" s="64"/>
      <c r="S50" s="68"/>
      <c r="T50" s="68"/>
      <c r="U50" s="74"/>
      <c r="V50" s="74"/>
      <c r="W50" s="87">
        <f>SUM(H50:S50)</f>
        <v>0</v>
      </c>
      <c r="X50" s="88"/>
      <c r="Y50" s="88"/>
      <c r="Z50" s="30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</row>
    <row r="51" spans="1:26" ht="18.75">
      <c r="A51" s="4">
        <v>44</v>
      </c>
      <c r="B51" s="5" t="s">
        <v>12</v>
      </c>
      <c r="C51" s="6"/>
      <c r="D51" s="5"/>
      <c r="E51" s="7"/>
      <c r="F51" s="79">
        <v>100000</v>
      </c>
      <c r="G51" s="94"/>
      <c r="H51" s="92"/>
      <c r="I51" s="33"/>
      <c r="J51" s="33"/>
      <c r="K51" s="41"/>
      <c r="L51" s="41"/>
      <c r="M51" s="47"/>
      <c r="N51" s="49"/>
      <c r="O51" s="59"/>
      <c r="P51" s="59"/>
      <c r="Q51" s="64"/>
      <c r="R51" s="64"/>
      <c r="S51" s="68"/>
      <c r="T51" s="68"/>
      <c r="U51" s="74"/>
      <c r="V51" s="74"/>
      <c r="W51" s="87">
        <f>SUM(G51:S51)</f>
        <v>0</v>
      </c>
      <c r="X51" s="87">
        <f>F51-W51</f>
        <v>100000</v>
      </c>
      <c r="Y51" s="87"/>
      <c r="Z51" s="4"/>
    </row>
    <row r="52" spans="1:26" ht="18.75">
      <c r="A52" s="4">
        <v>45</v>
      </c>
      <c r="B52" s="5" t="s">
        <v>37</v>
      </c>
      <c r="C52" s="6"/>
      <c r="D52" s="5"/>
      <c r="E52" s="7"/>
      <c r="F52" s="79">
        <v>20000</v>
      </c>
      <c r="G52" s="94"/>
      <c r="H52" s="92"/>
      <c r="I52" s="33"/>
      <c r="J52" s="33"/>
      <c r="K52" s="41"/>
      <c r="L52" s="41"/>
      <c r="M52" s="47"/>
      <c r="N52" s="49"/>
      <c r="O52" s="59"/>
      <c r="P52" s="59"/>
      <c r="Q52" s="64"/>
      <c r="R52" s="64"/>
      <c r="S52" s="68"/>
      <c r="T52" s="68"/>
      <c r="U52" s="74"/>
      <c r="V52" s="74"/>
      <c r="W52" s="87">
        <f>SUM(H52:S52)</f>
        <v>0</v>
      </c>
      <c r="X52" s="87">
        <f>F52-W52</f>
        <v>20000</v>
      </c>
      <c r="Y52" s="87"/>
      <c r="Z52" s="4"/>
    </row>
    <row r="53" spans="1:26" ht="18.75">
      <c r="A53" s="4">
        <v>46</v>
      </c>
      <c r="B53" s="5" t="s">
        <v>107</v>
      </c>
      <c r="C53" s="6"/>
      <c r="D53" s="5"/>
      <c r="E53" s="7"/>
      <c r="F53" s="79" t="s">
        <v>26</v>
      </c>
      <c r="G53" s="92"/>
      <c r="H53" s="92"/>
      <c r="I53" s="33"/>
      <c r="J53" s="33"/>
      <c r="K53" s="41"/>
      <c r="L53" s="41"/>
      <c r="M53" s="47"/>
      <c r="N53" s="49"/>
      <c r="O53" s="59"/>
      <c r="P53" s="59"/>
      <c r="Q53" s="64"/>
      <c r="R53" s="64"/>
      <c r="S53" s="68"/>
      <c r="T53" s="68"/>
      <c r="U53" s="74"/>
      <c r="V53" s="74"/>
      <c r="W53" s="87">
        <f>SUM(G53:S53)</f>
        <v>0</v>
      </c>
      <c r="X53" s="88" t="s">
        <v>26</v>
      </c>
      <c r="Y53" s="88"/>
      <c r="Z53" s="4"/>
    </row>
    <row r="54" spans="1:26" ht="18.75">
      <c r="A54" s="4">
        <v>47</v>
      </c>
      <c r="B54" s="5" t="s">
        <v>53</v>
      </c>
      <c r="C54" s="6"/>
      <c r="D54" s="5"/>
      <c r="E54" s="7"/>
      <c r="F54" s="79" t="s">
        <v>26</v>
      </c>
      <c r="G54" s="92"/>
      <c r="H54" s="92"/>
      <c r="I54" s="33"/>
      <c r="J54" s="33"/>
      <c r="K54" s="41"/>
      <c r="L54" s="41"/>
      <c r="M54" s="47"/>
      <c r="N54" s="49"/>
      <c r="O54" s="59"/>
      <c r="P54" s="59"/>
      <c r="Q54" s="64"/>
      <c r="R54" s="64"/>
      <c r="S54" s="68"/>
      <c r="T54" s="68"/>
      <c r="U54" s="74"/>
      <c r="V54" s="74"/>
      <c r="W54" s="87">
        <f>SUM(H54:S54)</f>
        <v>0</v>
      </c>
      <c r="X54" s="88" t="s">
        <v>26</v>
      </c>
      <c r="Y54" s="88"/>
      <c r="Z54" s="4"/>
    </row>
    <row r="55" spans="1:26" ht="18.75">
      <c r="A55" s="4">
        <v>48</v>
      </c>
      <c r="B55" s="5" t="s">
        <v>47</v>
      </c>
      <c r="C55" s="6"/>
      <c r="D55" s="5"/>
      <c r="E55" s="7"/>
      <c r="F55" s="79" t="s">
        <v>26</v>
      </c>
      <c r="G55" s="92"/>
      <c r="H55" s="92"/>
      <c r="I55" s="33"/>
      <c r="J55" s="33"/>
      <c r="K55" s="41"/>
      <c r="L55" s="41"/>
      <c r="M55" s="47"/>
      <c r="N55" s="49"/>
      <c r="O55" s="59"/>
      <c r="P55" s="59"/>
      <c r="Q55" s="64"/>
      <c r="R55" s="64"/>
      <c r="S55" s="68"/>
      <c r="T55" s="68"/>
      <c r="U55" s="74"/>
      <c r="V55" s="74"/>
      <c r="W55" s="87">
        <f>SUM(G55:S55)</f>
        <v>0</v>
      </c>
      <c r="X55" s="88" t="s">
        <v>26</v>
      </c>
      <c r="Y55" s="88"/>
      <c r="Z55" s="4"/>
    </row>
    <row r="56" spans="1:26" ht="18.75">
      <c r="A56" s="4">
        <v>49</v>
      </c>
      <c r="B56" s="5" t="s">
        <v>16</v>
      </c>
      <c r="C56" s="6"/>
      <c r="D56" s="5"/>
      <c r="E56" s="7"/>
      <c r="F56" s="79">
        <v>5000</v>
      </c>
      <c r="G56" s="93"/>
      <c r="H56" s="93"/>
      <c r="I56" s="34"/>
      <c r="J56" s="34"/>
      <c r="K56" s="41"/>
      <c r="L56" s="41"/>
      <c r="M56" s="50"/>
      <c r="N56" s="49"/>
      <c r="O56" s="59"/>
      <c r="P56" s="59"/>
      <c r="Q56" s="64"/>
      <c r="R56" s="64"/>
      <c r="S56" s="68"/>
      <c r="T56" s="68"/>
      <c r="U56" s="74"/>
      <c r="V56" s="74"/>
      <c r="W56" s="87">
        <f>SUM(H56:S56)</f>
        <v>0</v>
      </c>
      <c r="X56" s="87">
        <f aca="true" t="shared" si="2" ref="X56:X66">F56-W56</f>
        <v>5000</v>
      </c>
      <c r="Y56" s="87"/>
      <c r="Z56" s="4"/>
    </row>
    <row r="57" spans="1:26" ht="18.75">
      <c r="A57" s="4">
        <v>50</v>
      </c>
      <c r="B57" s="5" t="s">
        <v>13</v>
      </c>
      <c r="C57" s="6"/>
      <c r="D57" s="5"/>
      <c r="E57" s="7"/>
      <c r="F57" s="79">
        <v>40000</v>
      </c>
      <c r="G57" s="92"/>
      <c r="H57" s="92"/>
      <c r="I57" s="33"/>
      <c r="J57" s="33"/>
      <c r="K57" s="41"/>
      <c r="L57" s="41"/>
      <c r="M57" s="47"/>
      <c r="N57" s="49"/>
      <c r="O57" s="59"/>
      <c r="P57" s="59"/>
      <c r="Q57" s="64"/>
      <c r="R57" s="64"/>
      <c r="S57" s="68"/>
      <c r="T57" s="68"/>
      <c r="U57" s="74"/>
      <c r="V57" s="74"/>
      <c r="W57" s="87">
        <f>SUM(G57:S57)</f>
        <v>0</v>
      </c>
      <c r="X57" s="87">
        <f t="shared" si="2"/>
        <v>40000</v>
      </c>
      <c r="Y57" s="87"/>
      <c r="Z57" s="4"/>
    </row>
    <row r="58" spans="1:26" ht="18.75">
      <c r="A58" s="4">
        <v>51</v>
      </c>
      <c r="B58" s="5" t="s">
        <v>14</v>
      </c>
      <c r="C58" s="6"/>
      <c r="D58" s="5"/>
      <c r="E58" s="7"/>
      <c r="F58" s="79">
        <v>25000</v>
      </c>
      <c r="G58" s="92"/>
      <c r="H58" s="92"/>
      <c r="I58" s="33"/>
      <c r="J58" s="33"/>
      <c r="K58" s="41"/>
      <c r="L58" s="41"/>
      <c r="M58" s="47"/>
      <c r="N58" s="49"/>
      <c r="O58" s="59"/>
      <c r="P58" s="59"/>
      <c r="Q58" s="64"/>
      <c r="R58" s="64"/>
      <c r="S58" s="68"/>
      <c r="T58" s="68"/>
      <c r="U58" s="74"/>
      <c r="V58" s="74"/>
      <c r="W58" s="87">
        <f>SUM(H58:S58)</f>
        <v>0</v>
      </c>
      <c r="X58" s="87">
        <f t="shared" si="2"/>
        <v>25000</v>
      </c>
      <c r="Y58" s="87"/>
      <c r="Z58" s="4"/>
    </row>
    <row r="59" spans="1:26" ht="18.75">
      <c r="A59" s="4">
        <v>52</v>
      </c>
      <c r="B59" s="5" t="s">
        <v>44</v>
      </c>
      <c r="C59" s="6"/>
      <c r="D59" s="5"/>
      <c r="E59" s="7"/>
      <c r="F59" s="79">
        <v>30000</v>
      </c>
      <c r="G59" s="92"/>
      <c r="H59" s="92"/>
      <c r="I59" s="33"/>
      <c r="J59" s="33"/>
      <c r="K59" s="41"/>
      <c r="L59" s="41"/>
      <c r="M59" s="47"/>
      <c r="N59" s="49"/>
      <c r="O59" s="59"/>
      <c r="P59" s="59"/>
      <c r="Q59" s="64"/>
      <c r="R59" s="64"/>
      <c r="S59" s="68"/>
      <c r="T59" s="68"/>
      <c r="U59" s="74"/>
      <c r="V59" s="74"/>
      <c r="W59" s="87">
        <f>SUM(G59:S59)</f>
        <v>0</v>
      </c>
      <c r="X59" s="87">
        <f t="shared" si="2"/>
        <v>30000</v>
      </c>
      <c r="Y59" s="87"/>
      <c r="Z59" s="4"/>
    </row>
    <row r="60" spans="1:26" ht="18.75">
      <c r="A60" s="4">
        <v>53</v>
      </c>
      <c r="B60" s="5" t="s">
        <v>15</v>
      </c>
      <c r="C60" s="6"/>
      <c r="D60" s="5"/>
      <c r="E60" s="7"/>
      <c r="F60" s="79">
        <v>40000</v>
      </c>
      <c r="G60" s="92"/>
      <c r="H60" s="92"/>
      <c r="I60" s="33"/>
      <c r="J60" s="33"/>
      <c r="K60" s="41"/>
      <c r="L60" s="41"/>
      <c r="M60" s="47"/>
      <c r="N60" s="49"/>
      <c r="O60" s="59"/>
      <c r="P60" s="59"/>
      <c r="Q60" s="64"/>
      <c r="R60" s="64"/>
      <c r="S60" s="68"/>
      <c r="T60" s="68"/>
      <c r="U60" s="74"/>
      <c r="V60" s="74"/>
      <c r="W60" s="87">
        <f>SUM(H60:S60)</f>
        <v>0</v>
      </c>
      <c r="X60" s="87">
        <f t="shared" si="2"/>
        <v>40000</v>
      </c>
      <c r="Y60" s="87"/>
      <c r="Z60" s="4"/>
    </row>
    <row r="61" spans="1:26" ht="18.75">
      <c r="A61" s="4">
        <v>54</v>
      </c>
      <c r="B61" s="5" t="s">
        <v>48</v>
      </c>
      <c r="C61" s="6"/>
      <c r="D61" s="5"/>
      <c r="E61" s="7"/>
      <c r="F61" s="79">
        <v>120000</v>
      </c>
      <c r="G61" s="92"/>
      <c r="H61" s="92"/>
      <c r="I61" s="33"/>
      <c r="J61" s="33"/>
      <c r="K61" s="41"/>
      <c r="L61" s="41"/>
      <c r="M61" s="47"/>
      <c r="N61" s="49"/>
      <c r="O61" s="59"/>
      <c r="P61" s="59"/>
      <c r="Q61" s="64"/>
      <c r="R61" s="64"/>
      <c r="S61" s="68"/>
      <c r="T61" s="68"/>
      <c r="U61" s="74"/>
      <c r="V61" s="74"/>
      <c r="W61" s="87">
        <f>SUM(G61:S61)</f>
        <v>0</v>
      </c>
      <c r="X61" s="87">
        <f t="shared" si="2"/>
        <v>120000</v>
      </c>
      <c r="Y61" s="87"/>
      <c r="Z61" s="4"/>
    </row>
    <row r="62" spans="1:26" ht="18.75">
      <c r="A62" s="4">
        <v>55</v>
      </c>
      <c r="B62" s="5" t="s">
        <v>42</v>
      </c>
      <c r="C62" s="6"/>
      <c r="D62" s="5"/>
      <c r="E62" s="7"/>
      <c r="F62" s="79">
        <v>10000</v>
      </c>
      <c r="G62" s="92"/>
      <c r="H62" s="92"/>
      <c r="I62" s="33"/>
      <c r="J62" s="33"/>
      <c r="K62" s="41"/>
      <c r="L62" s="41"/>
      <c r="M62" s="47"/>
      <c r="N62" s="49"/>
      <c r="O62" s="59"/>
      <c r="P62" s="59"/>
      <c r="Q62" s="64"/>
      <c r="R62" s="64"/>
      <c r="S62" s="68"/>
      <c r="T62" s="68"/>
      <c r="U62" s="74"/>
      <c r="V62" s="74"/>
      <c r="W62" s="87">
        <f>SUM(H62:S62)</f>
        <v>0</v>
      </c>
      <c r="X62" s="87">
        <f t="shared" si="2"/>
        <v>10000</v>
      </c>
      <c r="Y62" s="87"/>
      <c r="Z62" s="4"/>
    </row>
    <row r="63" spans="1:26" ht="18.75">
      <c r="A63" s="4">
        <v>56</v>
      </c>
      <c r="B63" s="5" t="s">
        <v>23</v>
      </c>
      <c r="C63" s="6"/>
      <c r="D63" s="5"/>
      <c r="E63" s="7"/>
      <c r="F63" s="79">
        <v>70000</v>
      </c>
      <c r="G63" s="92"/>
      <c r="H63" s="92"/>
      <c r="I63" s="33"/>
      <c r="J63" s="33"/>
      <c r="K63" s="41"/>
      <c r="L63" s="41"/>
      <c r="M63" s="47"/>
      <c r="N63" s="49"/>
      <c r="O63" s="59"/>
      <c r="P63" s="59"/>
      <c r="Q63" s="64"/>
      <c r="R63" s="64"/>
      <c r="S63" s="68"/>
      <c r="T63" s="68"/>
      <c r="U63" s="74"/>
      <c r="V63" s="74"/>
      <c r="W63" s="87">
        <f>SUM(G63:S63)</f>
        <v>0</v>
      </c>
      <c r="X63" s="87">
        <f t="shared" si="2"/>
        <v>70000</v>
      </c>
      <c r="Y63" s="87"/>
      <c r="Z63" s="4"/>
    </row>
    <row r="64" spans="1:26" ht="18.75">
      <c r="A64" s="4">
        <v>57</v>
      </c>
      <c r="B64" s="5" t="s">
        <v>41</v>
      </c>
      <c r="C64" s="6"/>
      <c r="D64" s="5"/>
      <c r="E64" s="7"/>
      <c r="F64" s="79">
        <v>10000</v>
      </c>
      <c r="G64" s="94"/>
      <c r="H64" s="94"/>
      <c r="I64" s="36"/>
      <c r="J64" s="36"/>
      <c r="K64" s="41"/>
      <c r="L64" s="41"/>
      <c r="M64" s="47"/>
      <c r="N64" s="49"/>
      <c r="O64" s="59"/>
      <c r="P64" s="59"/>
      <c r="Q64" s="64"/>
      <c r="R64" s="64"/>
      <c r="S64" s="68"/>
      <c r="T64" s="68"/>
      <c r="U64" s="74"/>
      <c r="V64" s="74"/>
      <c r="W64" s="87">
        <f>SUM(H64:S64)</f>
        <v>0</v>
      </c>
      <c r="X64" s="87">
        <f t="shared" si="2"/>
        <v>10000</v>
      </c>
      <c r="Y64" s="87"/>
      <c r="Z64" s="4"/>
    </row>
    <row r="65" spans="1:26" ht="18.75">
      <c r="A65" s="4">
        <v>58</v>
      </c>
      <c r="B65" s="5" t="s">
        <v>45</v>
      </c>
      <c r="C65" s="6"/>
      <c r="D65" s="5"/>
      <c r="E65" s="7"/>
      <c r="F65" s="79">
        <v>5000</v>
      </c>
      <c r="G65" s="94"/>
      <c r="H65" s="94"/>
      <c r="I65" s="36"/>
      <c r="J65" s="36"/>
      <c r="K65" s="41"/>
      <c r="L65" s="41"/>
      <c r="M65" s="47"/>
      <c r="N65" s="49"/>
      <c r="O65" s="59"/>
      <c r="P65" s="59"/>
      <c r="Q65" s="64"/>
      <c r="R65" s="64"/>
      <c r="S65" s="68"/>
      <c r="T65" s="68"/>
      <c r="U65" s="74"/>
      <c r="V65" s="74"/>
      <c r="W65" s="87">
        <f>SUM(G65:S65)</f>
        <v>0</v>
      </c>
      <c r="X65" s="89">
        <f t="shared" si="2"/>
        <v>5000</v>
      </c>
      <c r="Y65" s="89"/>
      <c r="Z65" s="4"/>
    </row>
    <row r="66" spans="1:26" ht="18.75">
      <c r="A66" s="4">
        <v>59</v>
      </c>
      <c r="B66" s="5" t="s">
        <v>43</v>
      </c>
      <c r="C66" s="6"/>
      <c r="D66" s="5"/>
      <c r="E66" s="7"/>
      <c r="F66" s="79">
        <v>40000</v>
      </c>
      <c r="G66" s="94"/>
      <c r="H66" s="94"/>
      <c r="I66" s="36"/>
      <c r="J66" s="36"/>
      <c r="K66" s="41"/>
      <c r="L66" s="41"/>
      <c r="M66" s="47"/>
      <c r="N66" s="49"/>
      <c r="O66" s="59"/>
      <c r="P66" s="59"/>
      <c r="Q66" s="64"/>
      <c r="R66" s="64"/>
      <c r="S66" s="68"/>
      <c r="T66" s="68"/>
      <c r="U66" s="74"/>
      <c r="V66" s="74"/>
      <c r="W66" s="87">
        <f>SUM(H66:S66)</f>
        <v>0</v>
      </c>
      <c r="X66" s="87">
        <f t="shared" si="2"/>
        <v>40000</v>
      </c>
      <c r="Y66" s="87"/>
      <c r="Z66" s="4"/>
    </row>
    <row r="67" spans="1:26" ht="18.75">
      <c r="A67" s="4">
        <v>60</v>
      </c>
      <c r="B67" s="5" t="s">
        <v>49</v>
      </c>
      <c r="C67" s="6"/>
      <c r="D67" s="5"/>
      <c r="E67" s="7"/>
      <c r="F67" s="79" t="s">
        <v>26</v>
      </c>
      <c r="G67" s="92"/>
      <c r="H67" s="92"/>
      <c r="I67" s="33"/>
      <c r="J67" s="33"/>
      <c r="K67" s="41"/>
      <c r="L67" s="41"/>
      <c r="M67" s="47"/>
      <c r="N67" s="49"/>
      <c r="O67" s="59"/>
      <c r="P67" s="59"/>
      <c r="Q67" s="64"/>
      <c r="R67" s="64"/>
      <c r="S67" s="68"/>
      <c r="T67" s="68"/>
      <c r="U67" s="74"/>
      <c r="V67" s="74"/>
      <c r="W67" s="87">
        <f>SUM(G67:S67)</f>
        <v>0</v>
      </c>
      <c r="X67" s="87" t="s">
        <v>26</v>
      </c>
      <c r="Y67" s="87"/>
      <c r="Z67" s="4"/>
    </row>
    <row r="68" spans="1:26" ht="18.75">
      <c r="A68" s="4">
        <v>61</v>
      </c>
      <c r="B68" s="5" t="s">
        <v>46</v>
      </c>
      <c r="C68" s="6"/>
      <c r="D68" s="5"/>
      <c r="E68" s="7"/>
      <c r="F68" s="80">
        <v>10000</v>
      </c>
      <c r="G68" s="94"/>
      <c r="H68" s="94"/>
      <c r="I68" s="36"/>
      <c r="J68" s="36"/>
      <c r="K68" s="41"/>
      <c r="L68" s="41"/>
      <c r="M68" s="47"/>
      <c r="N68" s="49"/>
      <c r="O68" s="59"/>
      <c r="P68" s="59"/>
      <c r="Q68" s="64"/>
      <c r="R68" s="64"/>
      <c r="S68" s="68"/>
      <c r="T68" s="68"/>
      <c r="U68" s="74"/>
      <c r="V68" s="74"/>
      <c r="W68" s="87">
        <f>SUM(H68:S68)</f>
        <v>0</v>
      </c>
      <c r="X68" s="87">
        <f aca="true" t="shared" si="3" ref="X68:X75">F68-W68</f>
        <v>10000</v>
      </c>
      <c r="Y68" s="87"/>
      <c r="Z68" s="4"/>
    </row>
    <row r="69" spans="1:26" ht="18.75">
      <c r="A69" s="4">
        <v>62</v>
      </c>
      <c r="B69" s="5" t="s">
        <v>54</v>
      </c>
      <c r="C69" s="6"/>
      <c r="D69" s="5"/>
      <c r="E69" s="7"/>
      <c r="F69" s="80">
        <v>5000</v>
      </c>
      <c r="G69" s="92"/>
      <c r="H69" s="92"/>
      <c r="I69" s="33"/>
      <c r="J69" s="33"/>
      <c r="K69" s="41"/>
      <c r="L69" s="41"/>
      <c r="M69" s="47"/>
      <c r="N69" s="49"/>
      <c r="O69" s="59"/>
      <c r="P69" s="59"/>
      <c r="Q69" s="64"/>
      <c r="R69" s="64"/>
      <c r="S69" s="68"/>
      <c r="T69" s="68"/>
      <c r="U69" s="74"/>
      <c r="V69" s="74"/>
      <c r="W69" s="87">
        <f>SUM(G69:S69)</f>
        <v>0</v>
      </c>
      <c r="X69" s="87">
        <f t="shared" si="3"/>
        <v>5000</v>
      </c>
      <c r="Y69" s="87"/>
      <c r="Z69" s="4"/>
    </row>
    <row r="70" spans="1:26" ht="18.75">
      <c r="A70" s="4">
        <v>63</v>
      </c>
      <c r="B70" s="5" t="s">
        <v>57</v>
      </c>
      <c r="C70" s="6"/>
      <c r="D70" s="5"/>
      <c r="E70" s="7"/>
      <c r="F70" s="80">
        <v>2000</v>
      </c>
      <c r="G70" s="92"/>
      <c r="H70" s="92"/>
      <c r="I70" s="33"/>
      <c r="J70" s="33"/>
      <c r="K70" s="41"/>
      <c r="L70" s="41"/>
      <c r="M70" s="47"/>
      <c r="N70" s="49"/>
      <c r="O70" s="59"/>
      <c r="P70" s="59"/>
      <c r="Q70" s="64"/>
      <c r="R70" s="64"/>
      <c r="S70" s="68"/>
      <c r="T70" s="68"/>
      <c r="U70" s="74"/>
      <c r="V70" s="74"/>
      <c r="W70" s="87">
        <f>SUM(H70:S70)</f>
        <v>0</v>
      </c>
      <c r="X70" s="87">
        <f t="shared" si="3"/>
        <v>2000</v>
      </c>
      <c r="Y70" s="87"/>
      <c r="Z70" s="4"/>
    </row>
    <row r="71" spans="1:26" ht="18.75">
      <c r="A71" s="4">
        <v>64</v>
      </c>
      <c r="B71" s="5" t="s">
        <v>40</v>
      </c>
      <c r="C71" s="6"/>
      <c r="D71" s="5"/>
      <c r="E71" s="7"/>
      <c r="F71" s="79">
        <v>40000</v>
      </c>
      <c r="G71" s="94"/>
      <c r="H71" s="94"/>
      <c r="I71" s="36"/>
      <c r="J71" s="36"/>
      <c r="K71" s="41"/>
      <c r="L71" s="41"/>
      <c r="M71" s="47"/>
      <c r="N71" s="49"/>
      <c r="O71" s="59"/>
      <c r="P71" s="59"/>
      <c r="Q71" s="64"/>
      <c r="R71" s="64"/>
      <c r="S71" s="68"/>
      <c r="T71" s="68"/>
      <c r="U71" s="74"/>
      <c r="V71" s="74"/>
      <c r="W71" s="87">
        <f>SUM(G71:S71)</f>
        <v>0</v>
      </c>
      <c r="X71" s="87">
        <f t="shared" si="3"/>
        <v>40000</v>
      </c>
      <c r="Y71" s="87"/>
      <c r="Z71" s="4"/>
    </row>
    <row r="72" spans="1:26" ht="18.75">
      <c r="A72" s="4">
        <v>65</v>
      </c>
      <c r="B72" s="5" t="s">
        <v>24</v>
      </c>
      <c r="C72" s="6"/>
      <c r="D72" s="5"/>
      <c r="E72" s="7"/>
      <c r="F72" s="79">
        <v>5000</v>
      </c>
      <c r="G72" s="95"/>
      <c r="H72" s="95"/>
      <c r="I72" s="35"/>
      <c r="J72" s="35"/>
      <c r="K72" s="41"/>
      <c r="L72" s="41"/>
      <c r="M72" s="50"/>
      <c r="N72" s="49"/>
      <c r="O72" s="59"/>
      <c r="P72" s="59"/>
      <c r="Q72" s="64"/>
      <c r="R72" s="64"/>
      <c r="S72" s="68"/>
      <c r="T72" s="68"/>
      <c r="U72" s="74"/>
      <c r="V72" s="74"/>
      <c r="W72" s="87">
        <f>SUM(H72:S72)</f>
        <v>0</v>
      </c>
      <c r="X72" s="87">
        <f t="shared" si="3"/>
        <v>5000</v>
      </c>
      <c r="Y72" s="87"/>
      <c r="Z72" s="4"/>
    </row>
    <row r="73" spans="1:26" ht="18.75">
      <c r="A73" s="4">
        <v>66</v>
      </c>
      <c r="B73" s="5" t="s">
        <v>50</v>
      </c>
      <c r="C73" s="6"/>
      <c r="D73" s="5"/>
      <c r="E73" s="7"/>
      <c r="F73" s="79">
        <v>5000</v>
      </c>
      <c r="G73" s="94"/>
      <c r="H73" s="94"/>
      <c r="I73" s="36"/>
      <c r="J73" s="36"/>
      <c r="K73" s="41"/>
      <c r="L73" s="41"/>
      <c r="M73" s="47"/>
      <c r="N73" s="49"/>
      <c r="O73" s="59"/>
      <c r="P73" s="59"/>
      <c r="Q73" s="64"/>
      <c r="R73" s="64"/>
      <c r="S73" s="68"/>
      <c r="T73" s="68"/>
      <c r="U73" s="74"/>
      <c r="V73" s="74"/>
      <c r="W73" s="87">
        <f>SUM(G73:S73)</f>
        <v>0</v>
      </c>
      <c r="X73" s="87">
        <f t="shared" si="3"/>
        <v>5000</v>
      </c>
      <c r="Y73" s="87"/>
      <c r="Z73" s="4"/>
    </row>
    <row r="74" spans="1:26" ht="18.75">
      <c r="A74" s="4">
        <v>67</v>
      </c>
      <c r="B74" s="5" t="s">
        <v>56</v>
      </c>
      <c r="C74" s="6"/>
      <c r="D74" s="5"/>
      <c r="E74" s="7"/>
      <c r="F74" s="79">
        <v>18000</v>
      </c>
      <c r="G74" s="94"/>
      <c r="H74" s="94"/>
      <c r="I74" s="36"/>
      <c r="J74" s="36"/>
      <c r="K74" s="41"/>
      <c r="L74" s="41"/>
      <c r="M74" s="47"/>
      <c r="N74" s="49"/>
      <c r="O74" s="59"/>
      <c r="P74" s="59"/>
      <c r="Q74" s="64"/>
      <c r="R74" s="64"/>
      <c r="S74" s="68"/>
      <c r="T74" s="68"/>
      <c r="U74" s="74"/>
      <c r="V74" s="74"/>
      <c r="W74" s="87">
        <f>SUM(H74:S74)</f>
        <v>0</v>
      </c>
      <c r="X74" s="87">
        <f t="shared" si="3"/>
        <v>18000</v>
      </c>
      <c r="Y74" s="87"/>
      <c r="Z74" s="4"/>
    </row>
    <row r="75" spans="1:26" ht="18.75">
      <c r="A75" s="4">
        <v>68</v>
      </c>
      <c r="B75" s="5" t="s">
        <v>73</v>
      </c>
      <c r="C75" s="6"/>
      <c r="D75" s="5"/>
      <c r="E75" s="7"/>
      <c r="F75" s="80">
        <v>28000</v>
      </c>
      <c r="G75" s="95"/>
      <c r="H75" s="95"/>
      <c r="I75" s="35"/>
      <c r="J75" s="35"/>
      <c r="K75" s="41"/>
      <c r="L75" s="41"/>
      <c r="M75" s="52"/>
      <c r="N75" s="49"/>
      <c r="O75" s="59"/>
      <c r="P75" s="59"/>
      <c r="Q75" s="64"/>
      <c r="R75" s="64"/>
      <c r="S75" s="68"/>
      <c r="T75" s="68"/>
      <c r="U75" s="74"/>
      <c r="V75" s="74"/>
      <c r="W75" s="87">
        <f>SUM(G75:S75)</f>
        <v>0</v>
      </c>
      <c r="X75" s="87">
        <f t="shared" si="3"/>
        <v>28000</v>
      </c>
      <c r="Y75" s="87"/>
      <c r="Z75" s="4"/>
    </row>
    <row r="76" spans="1:26" ht="18.75">
      <c r="A76" s="4">
        <v>69</v>
      </c>
      <c r="B76" s="5" t="s">
        <v>84</v>
      </c>
      <c r="C76" s="6"/>
      <c r="D76" s="5"/>
      <c r="E76" s="7"/>
      <c r="F76" s="79" t="s">
        <v>26</v>
      </c>
      <c r="G76" s="93"/>
      <c r="H76" s="95"/>
      <c r="I76" s="35"/>
      <c r="J76" s="35"/>
      <c r="K76" s="41"/>
      <c r="L76" s="41"/>
      <c r="M76" s="50"/>
      <c r="N76" s="49"/>
      <c r="O76" s="59"/>
      <c r="P76" s="59"/>
      <c r="Q76" s="64"/>
      <c r="R76" s="64"/>
      <c r="S76" s="68"/>
      <c r="T76" s="68"/>
      <c r="U76" s="74"/>
      <c r="V76" s="74"/>
      <c r="W76" s="87">
        <v>0</v>
      </c>
      <c r="X76" s="87">
        <v>0</v>
      </c>
      <c r="Y76" s="87">
        <f>SUM(G76:X76)</f>
        <v>0</v>
      </c>
      <c r="Z76" s="4"/>
    </row>
    <row r="77" spans="1:26" ht="18.75">
      <c r="A77" s="4">
        <v>70</v>
      </c>
      <c r="B77" s="5" t="s">
        <v>85</v>
      </c>
      <c r="C77" s="6"/>
      <c r="D77" s="5"/>
      <c r="E77" s="7"/>
      <c r="F77" s="79" t="s">
        <v>26</v>
      </c>
      <c r="G77" s="92"/>
      <c r="H77" s="92"/>
      <c r="I77" s="33"/>
      <c r="J77" s="33"/>
      <c r="K77" s="41"/>
      <c r="L77" s="41"/>
      <c r="M77" s="47"/>
      <c r="N77" s="49"/>
      <c r="O77" s="59"/>
      <c r="P77" s="59"/>
      <c r="Q77" s="64"/>
      <c r="R77" s="64"/>
      <c r="S77" s="68"/>
      <c r="T77" s="68"/>
      <c r="U77" s="74"/>
      <c r="V77" s="74"/>
      <c r="W77" s="87">
        <v>0</v>
      </c>
      <c r="X77" s="87">
        <v>0</v>
      </c>
      <c r="Y77" s="87">
        <f>SUM(I77:X77)</f>
        <v>0</v>
      </c>
      <c r="Z77" s="4"/>
    </row>
    <row r="78" spans="1:26" ht="18.75">
      <c r="A78" s="4">
        <v>71</v>
      </c>
      <c r="B78" s="5" t="s">
        <v>90</v>
      </c>
      <c r="C78" s="6"/>
      <c r="D78" s="5"/>
      <c r="E78" s="7"/>
      <c r="F78" s="79" t="s">
        <v>26</v>
      </c>
      <c r="G78" s="92"/>
      <c r="H78" s="92"/>
      <c r="I78" s="33"/>
      <c r="J78" s="33"/>
      <c r="K78" s="41"/>
      <c r="L78" s="41"/>
      <c r="M78" s="47"/>
      <c r="N78" s="49"/>
      <c r="O78" s="59"/>
      <c r="P78" s="59"/>
      <c r="Q78" s="64"/>
      <c r="R78" s="64"/>
      <c r="S78" s="68"/>
      <c r="T78" s="68"/>
      <c r="U78" s="74"/>
      <c r="V78" s="74"/>
      <c r="W78" s="87">
        <v>0</v>
      </c>
      <c r="X78" s="87" t="s">
        <v>26</v>
      </c>
      <c r="Y78" s="87">
        <f>SUM(G78:X78)</f>
        <v>0</v>
      </c>
      <c r="Z78" s="4"/>
    </row>
    <row r="79" spans="1:26" ht="18.75">
      <c r="A79" s="4">
        <v>72</v>
      </c>
      <c r="B79" s="5" t="s">
        <v>74</v>
      </c>
      <c r="C79" s="6"/>
      <c r="D79" s="5"/>
      <c r="E79" s="7"/>
      <c r="F79" s="79" t="s">
        <v>26</v>
      </c>
      <c r="G79" s="92"/>
      <c r="H79" s="92"/>
      <c r="I79" s="33"/>
      <c r="J79" s="33"/>
      <c r="K79" s="41"/>
      <c r="L79" s="41"/>
      <c r="M79" s="47"/>
      <c r="N79" s="49"/>
      <c r="O79" s="59"/>
      <c r="P79" s="59"/>
      <c r="Q79" s="64"/>
      <c r="R79" s="64"/>
      <c r="S79" s="68"/>
      <c r="T79" s="68"/>
      <c r="U79" s="74"/>
      <c r="V79" s="74"/>
      <c r="W79" s="87">
        <v>0</v>
      </c>
      <c r="X79" s="87" t="s">
        <v>26</v>
      </c>
      <c r="Y79" s="87">
        <f>SUM(I79:X79)</f>
        <v>0</v>
      </c>
      <c r="Z79" s="4"/>
    </row>
    <row r="80" spans="1:26" ht="18.75">
      <c r="A80" s="4">
        <v>73</v>
      </c>
      <c r="B80" s="5" t="s">
        <v>88</v>
      </c>
      <c r="C80" s="6"/>
      <c r="D80" s="5"/>
      <c r="E80" s="7"/>
      <c r="F80" s="79" t="s">
        <v>26</v>
      </c>
      <c r="G80" s="92"/>
      <c r="H80" s="92"/>
      <c r="I80" s="33"/>
      <c r="J80" s="33"/>
      <c r="K80" s="41"/>
      <c r="L80" s="41"/>
      <c r="M80" s="47"/>
      <c r="N80" s="49"/>
      <c r="O80" s="59"/>
      <c r="P80" s="59"/>
      <c r="Q80" s="64"/>
      <c r="R80" s="64"/>
      <c r="S80" s="68"/>
      <c r="T80" s="68"/>
      <c r="U80" s="74"/>
      <c r="V80" s="74"/>
      <c r="W80" s="87">
        <v>0</v>
      </c>
      <c r="X80" s="87" t="s">
        <v>26</v>
      </c>
      <c r="Y80" s="87">
        <f>SUM(G80:X80)</f>
        <v>0</v>
      </c>
      <c r="Z80" s="4"/>
    </row>
    <row r="81" spans="1:26" ht="18.75">
      <c r="A81" s="4">
        <v>74</v>
      </c>
      <c r="B81" s="5" t="s">
        <v>82</v>
      </c>
      <c r="C81" s="6"/>
      <c r="D81" s="5"/>
      <c r="E81" s="7"/>
      <c r="F81" s="79" t="s">
        <v>26</v>
      </c>
      <c r="G81" s="92"/>
      <c r="H81" s="92"/>
      <c r="I81" s="33"/>
      <c r="J81" s="33"/>
      <c r="K81" s="41"/>
      <c r="L81" s="41"/>
      <c r="M81" s="47"/>
      <c r="N81" s="49"/>
      <c r="O81" s="59"/>
      <c r="P81" s="59"/>
      <c r="Q81" s="64"/>
      <c r="R81" s="64"/>
      <c r="S81" s="68"/>
      <c r="T81" s="68"/>
      <c r="U81" s="74"/>
      <c r="V81" s="74"/>
      <c r="W81" s="87">
        <v>0</v>
      </c>
      <c r="X81" s="87" t="s">
        <v>26</v>
      </c>
      <c r="Y81" s="87">
        <f>SUM(I81:X81)</f>
        <v>0</v>
      </c>
      <c r="Z81" s="4"/>
    </row>
    <row r="82" spans="1:26" ht="18.75">
      <c r="A82" s="4">
        <v>75</v>
      </c>
      <c r="B82" s="5" t="s">
        <v>75</v>
      </c>
      <c r="C82" s="6"/>
      <c r="D82" s="5"/>
      <c r="E82" s="7"/>
      <c r="F82" s="79" t="s">
        <v>26</v>
      </c>
      <c r="G82" s="92"/>
      <c r="H82" s="94"/>
      <c r="I82" s="36"/>
      <c r="J82" s="36"/>
      <c r="K82" s="41"/>
      <c r="L82" s="41"/>
      <c r="M82" s="47"/>
      <c r="N82" s="49"/>
      <c r="O82" s="59"/>
      <c r="P82" s="59"/>
      <c r="Q82" s="64"/>
      <c r="R82" s="64"/>
      <c r="S82" s="68"/>
      <c r="T82" s="68"/>
      <c r="U82" s="74"/>
      <c r="V82" s="74"/>
      <c r="W82" s="87">
        <v>0</v>
      </c>
      <c r="X82" s="87" t="s">
        <v>26</v>
      </c>
      <c r="Y82" s="87">
        <f>SUM(G82:X82)</f>
        <v>0</v>
      </c>
      <c r="Z82" s="4"/>
    </row>
    <row r="83" spans="1:26" ht="18.75">
      <c r="A83" s="4">
        <v>76</v>
      </c>
      <c r="B83" s="5" t="s">
        <v>86</v>
      </c>
      <c r="C83" s="6"/>
      <c r="D83" s="5"/>
      <c r="E83" s="7"/>
      <c r="F83" s="79" t="s">
        <v>26</v>
      </c>
      <c r="G83" s="92"/>
      <c r="H83" s="92"/>
      <c r="I83" s="33"/>
      <c r="J83" s="36"/>
      <c r="K83" s="41"/>
      <c r="L83" s="41"/>
      <c r="M83" s="47"/>
      <c r="N83" s="49"/>
      <c r="O83" s="59"/>
      <c r="P83" s="59"/>
      <c r="Q83" s="64"/>
      <c r="R83" s="64"/>
      <c r="S83" s="68"/>
      <c r="T83" s="68"/>
      <c r="U83" s="74"/>
      <c r="V83" s="74"/>
      <c r="W83" s="87">
        <v>0</v>
      </c>
      <c r="X83" s="87" t="s">
        <v>26</v>
      </c>
      <c r="Y83" s="87">
        <f>SUM(I83:X83)</f>
        <v>0</v>
      </c>
      <c r="Z83" s="4"/>
    </row>
    <row r="84" spans="1:26" ht="18.75">
      <c r="A84" s="4">
        <v>77</v>
      </c>
      <c r="B84" s="5" t="s">
        <v>76</v>
      </c>
      <c r="C84" s="6"/>
      <c r="D84" s="5"/>
      <c r="E84" s="7"/>
      <c r="F84" s="79" t="s">
        <v>26</v>
      </c>
      <c r="G84" s="92"/>
      <c r="H84" s="92"/>
      <c r="I84" s="33"/>
      <c r="J84" s="33"/>
      <c r="K84" s="41"/>
      <c r="L84" s="41"/>
      <c r="M84" s="47"/>
      <c r="N84" s="49"/>
      <c r="O84" s="59"/>
      <c r="P84" s="59"/>
      <c r="Q84" s="64"/>
      <c r="R84" s="64"/>
      <c r="S84" s="68"/>
      <c r="T84" s="68"/>
      <c r="U84" s="74"/>
      <c r="V84" s="74"/>
      <c r="W84" s="87">
        <v>0</v>
      </c>
      <c r="X84" s="87" t="s">
        <v>26</v>
      </c>
      <c r="Y84" s="87">
        <f>SUM(G84:X84)</f>
        <v>0</v>
      </c>
      <c r="Z84" s="4"/>
    </row>
    <row r="85" spans="1:26" ht="18.75">
      <c r="A85" s="4">
        <v>78</v>
      </c>
      <c r="B85" s="5" t="s">
        <v>77</v>
      </c>
      <c r="C85" s="6"/>
      <c r="D85" s="5"/>
      <c r="E85" s="7"/>
      <c r="F85" s="79" t="s">
        <v>26</v>
      </c>
      <c r="G85" s="92"/>
      <c r="H85" s="92"/>
      <c r="I85" s="33"/>
      <c r="J85" s="33"/>
      <c r="K85" s="41"/>
      <c r="L85" s="41"/>
      <c r="M85" s="47"/>
      <c r="N85" s="49"/>
      <c r="O85" s="59"/>
      <c r="P85" s="59"/>
      <c r="Q85" s="64"/>
      <c r="R85" s="64"/>
      <c r="S85" s="68"/>
      <c r="T85" s="68"/>
      <c r="U85" s="74"/>
      <c r="V85" s="74"/>
      <c r="W85" s="87">
        <v>0</v>
      </c>
      <c r="X85" s="87" t="s">
        <v>26</v>
      </c>
      <c r="Y85" s="87">
        <f>SUM(I85:X85)</f>
        <v>0</v>
      </c>
      <c r="Z85" s="4"/>
    </row>
    <row r="86" spans="1:26" ht="18.75">
      <c r="A86" s="4"/>
      <c r="B86" s="5" t="s">
        <v>78</v>
      </c>
      <c r="C86" s="6"/>
      <c r="D86" s="5"/>
      <c r="E86" s="7"/>
      <c r="F86" s="80"/>
      <c r="G86" s="92"/>
      <c r="H86" s="92"/>
      <c r="I86" s="33"/>
      <c r="J86" s="36"/>
      <c r="K86" s="41"/>
      <c r="L86" s="41"/>
      <c r="M86" s="47"/>
      <c r="N86" s="49"/>
      <c r="O86" s="59"/>
      <c r="P86" s="59"/>
      <c r="Q86" s="64"/>
      <c r="R86" s="64"/>
      <c r="S86" s="68"/>
      <c r="T86" s="68"/>
      <c r="U86" s="74"/>
      <c r="V86" s="74"/>
      <c r="W86" s="87"/>
      <c r="X86" s="87" t="s">
        <v>26</v>
      </c>
      <c r="Y86" s="87"/>
      <c r="Z86" s="4"/>
    </row>
    <row r="87" spans="1:26" ht="18.75">
      <c r="A87" s="4">
        <v>79</v>
      </c>
      <c r="B87" s="5" t="s">
        <v>38</v>
      </c>
      <c r="C87" s="6"/>
      <c r="D87" s="5"/>
      <c r="E87" s="7"/>
      <c r="F87" s="79">
        <v>35000</v>
      </c>
      <c r="G87" s="92"/>
      <c r="H87" s="92"/>
      <c r="I87" s="36"/>
      <c r="J87" s="33"/>
      <c r="K87" s="41"/>
      <c r="L87" s="41"/>
      <c r="M87" s="47"/>
      <c r="N87" s="49"/>
      <c r="O87" s="59"/>
      <c r="P87" s="59"/>
      <c r="Q87" s="64"/>
      <c r="R87" s="64"/>
      <c r="S87" s="68"/>
      <c r="T87" s="68"/>
      <c r="U87" s="74"/>
      <c r="V87" s="74"/>
      <c r="W87" s="87">
        <f>SUM(G87:S87)</f>
        <v>0</v>
      </c>
      <c r="X87" s="87">
        <f aca="true" t="shared" si="4" ref="X87:X92">F87-W87</f>
        <v>35000</v>
      </c>
      <c r="Y87" s="87"/>
      <c r="Z87" s="4"/>
    </row>
    <row r="88" spans="1:26" ht="18.75">
      <c r="A88" s="4">
        <v>80</v>
      </c>
      <c r="B88" s="5" t="s">
        <v>36</v>
      </c>
      <c r="C88" s="6"/>
      <c r="D88" s="5"/>
      <c r="E88" s="7"/>
      <c r="F88" s="79">
        <v>2000</v>
      </c>
      <c r="G88" s="92"/>
      <c r="H88" s="94"/>
      <c r="I88" s="36"/>
      <c r="J88" s="33"/>
      <c r="K88" s="41"/>
      <c r="L88" s="41"/>
      <c r="M88" s="47"/>
      <c r="N88" s="49"/>
      <c r="O88" s="59"/>
      <c r="P88" s="59"/>
      <c r="Q88" s="64"/>
      <c r="R88" s="64"/>
      <c r="S88" s="68"/>
      <c r="T88" s="68"/>
      <c r="U88" s="74"/>
      <c r="V88" s="74"/>
      <c r="W88" s="87">
        <f>SUM(H88:S88)</f>
        <v>0</v>
      </c>
      <c r="X88" s="87">
        <f t="shared" si="4"/>
        <v>2000</v>
      </c>
      <c r="Y88" s="87"/>
      <c r="Z88" s="4"/>
    </row>
    <row r="89" spans="1:26" ht="18.75">
      <c r="A89" s="4">
        <v>81</v>
      </c>
      <c r="B89" s="5" t="s">
        <v>83</v>
      </c>
      <c r="C89" s="9"/>
      <c r="D89" s="10"/>
      <c r="E89" s="11"/>
      <c r="F89" s="79">
        <v>10000</v>
      </c>
      <c r="G89" s="92"/>
      <c r="H89" s="92"/>
      <c r="I89" s="33"/>
      <c r="J89" s="33"/>
      <c r="K89" s="41"/>
      <c r="L89" s="41"/>
      <c r="M89" s="47"/>
      <c r="N89" s="49"/>
      <c r="O89" s="59"/>
      <c r="P89" s="59"/>
      <c r="Q89" s="64"/>
      <c r="R89" s="64"/>
      <c r="S89" s="68"/>
      <c r="T89" s="68"/>
      <c r="U89" s="74"/>
      <c r="V89" s="74"/>
      <c r="W89" s="87">
        <f>SUM(G89:S89)</f>
        <v>0</v>
      </c>
      <c r="X89" s="87">
        <f t="shared" si="4"/>
        <v>10000</v>
      </c>
      <c r="Y89" s="87"/>
      <c r="Z89" s="4"/>
    </row>
    <row r="90" spans="1:26" ht="18.75">
      <c r="A90" s="13">
        <v>82</v>
      </c>
      <c r="B90" s="14" t="s">
        <v>87</v>
      </c>
      <c r="C90" s="27"/>
      <c r="D90" s="28"/>
      <c r="E90" s="29"/>
      <c r="F90" s="81">
        <v>0</v>
      </c>
      <c r="G90" s="92"/>
      <c r="H90" s="92"/>
      <c r="I90" s="33"/>
      <c r="J90" s="33"/>
      <c r="K90" s="41"/>
      <c r="L90" s="41"/>
      <c r="M90" s="47"/>
      <c r="N90" s="49"/>
      <c r="O90" s="59"/>
      <c r="P90" s="59"/>
      <c r="Q90" s="64"/>
      <c r="R90" s="64"/>
      <c r="S90" s="68"/>
      <c r="T90" s="68"/>
      <c r="U90" s="74"/>
      <c r="V90" s="75"/>
      <c r="W90" s="87">
        <f>SUM(H90:S90)</f>
        <v>0</v>
      </c>
      <c r="X90" s="87">
        <f t="shared" si="4"/>
        <v>0</v>
      </c>
      <c r="Y90" s="87"/>
      <c r="Z90" s="4"/>
    </row>
    <row r="91" spans="1:26" s="18" customFormat="1" ht="18.75">
      <c r="A91" s="13">
        <v>83</v>
      </c>
      <c r="B91" s="14" t="s">
        <v>58</v>
      </c>
      <c r="C91" s="27"/>
      <c r="D91" s="28"/>
      <c r="E91" s="29"/>
      <c r="F91" s="81">
        <v>80000</v>
      </c>
      <c r="G91" s="92"/>
      <c r="H91" s="92"/>
      <c r="I91" s="33"/>
      <c r="J91" s="33"/>
      <c r="K91" s="41"/>
      <c r="L91" s="41"/>
      <c r="M91" s="47"/>
      <c r="N91" s="49"/>
      <c r="O91" s="59"/>
      <c r="P91" s="60"/>
      <c r="Q91" s="65"/>
      <c r="R91" s="65"/>
      <c r="S91" s="69"/>
      <c r="T91" s="69"/>
      <c r="U91" s="75"/>
      <c r="V91" s="75"/>
      <c r="W91" s="87">
        <f>SUM(G91:S91)</f>
        <v>0</v>
      </c>
      <c r="X91" s="87">
        <f t="shared" si="4"/>
        <v>80000</v>
      </c>
      <c r="Y91" s="87"/>
      <c r="Z91" s="8"/>
    </row>
    <row r="92" spans="1:26" ht="18.75">
      <c r="A92" s="4">
        <v>84</v>
      </c>
      <c r="B92" s="5" t="s">
        <v>89</v>
      </c>
      <c r="C92" s="9"/>
      <c r="D92" s="10"/>
      <c r="E92" s="11"/>
      <c r="F92" s="81">
        <v>10000</v>
      </c>
      <c r="G92" s="92"/>
      <c r="H92" s="92"/>
      <c r="I92" s="33"/>
      <c r="J92" s="33"/>
      <c r="K92" s="41"/>
      <c r="L92" s="41"/>
      <c r="M92" s="47"/>
      <c r="N92" s="49"/>
      <c r="O92" s="59"/>
      <c r="P92" s="60"/>
      <c r="Q92" s="65"/>
      <c r="R92" s="65"/>
      <c r="S92" s="69"/>
      <c r="T92" s="69"/>
      <c r="U92" s="75"/>
      <c r="V92" s="74"/>
      <c r="W92" s="87">
        <f>SUM(H92:S92)</f>
        <v>0</v>
      </c>
      <c r="X92" s="87">
        <f t="shared" si="4"/>
        <v>10000</v>
      </c>
      <c r="Y92" s="87"/>
      <c r="Z92" s="4"/>
    </row>
    <row r="93" spans="1:26" ht="18.75">
      <c r="A93" s="4">
        <v>85</v>
      </c>
      <c r="B93" s="5" t="s">
        <v>29</v>
      </c>
      <c r="C93" s="12"/>
      <c r="D93" s="9"/>
      <c r="E93" s="11"/>
      <c r="F93" s="81" t="s">
        <v>26</v>
      </c>
      <c r="G93" s="92"/>
      <c r="H93" s="92"/>
      <c r="I93" s="33"/>
      <c r="J93" s="33"/>
      <c r="K93" s="41"/>
      <c r="L93" s="41"/>
      <c r="M93" s="47"/>
      <c r="N93" s="49"/>
      <c r="O93" s="59"/>
      <c r="P93" s="59"/>
      <c r="Q93" s="64"/>
      <c r="R93" s="64"/>
      <c r="S93" s="68"/>
      <c r="T93" s="68"/>
      <c r="U93" s="74"/>
      <c r="V93" s="74"/>
      <c r="W93" s="87">
        <f>SUM(G93:S93)</f>
        <v>0</v>
      </c>
      <c r="X93" s="87">
        <v>0</v>
      </c>
      <c r="Y93" s="87"/>
      <c r="Z93" s="4"/>
    </row>
    <row r="94" spans="1:26" ht="18.75">
      <c r="A94" s="4">
        <v>86</v>
      </c>
      <c r="B94" s="5" t="s">
        <v>81</v>
      </c>
      <c r="C94" s="9"/>
      <c r="D94" s="10"/>
      <c r="E94" s="11"/>
      <c r="F94" s="81">
        <v>10000</v>
      </c>
      <c r="G94" s="92"/>
      <c r="H94" s="92"/>
      <c r="I94" s="33"/>
      <c r="J94" s="36"/>
      <c r="K94" s="41"/>
      <c r="L94" s="41"/>
      <c r="M94" s="47"/>
      <c r="N94" s="49"/>
      <c r="O94" s="59"/>
      <c r="P94" s="59"/>
      <c r="Q94" s="64"/>
      <c r="R94" s="64"/>
      <c r="S94" s="68"/>
      <c r="T94" s="68"/>
      <c r="U94" s="74"/>
      <c r="V94" s="74"/>
      <c r="W94" s="87">
        <f>SUM(H94:S94)</f>
        <v>0</v>
      </c>
      <c r="X94" s="87">
        <f>F94-W94</f>
        <v>10000</v>
      </c>
      <c r="Y94" s="87"/>
      <c r="Z94" s="4"/>
    </row>
    <row r="95" spans="1:26" ht="18.75">
      <c r="A95" s="4"/>
      <c r="B95" s="5" t="s">
        <v>110</v>
      </c>
      <c r="C95" s="9"/>
      <c r="D95" s="10"/>
      <c r="E95" s="11"/>
      <c r="F95" s="81">
        <v>2000</v>
      </c>
      <c r="G95" s="92"/>
      <c r="H95" s="92"/>
      <c r="I95" s="33"/>
      <c r="J95" s="33"/>
      <c r="K95" s="41"/>
      <c r="L95" s="41"/>
      <c r="M95" s="47"/>
      <c r="N95" s="49"/>
      <c r="O95" s="59"/>
      <c r="P95" s="59"/>
      <c r="Q95" s="64"/>
      <c r="R95" s="64"/>
      <c r="S95" s="68"/>
      <c r="T95" s="68"/>
      <c r="U95" s="74"/>
      <c r="V95" s="74"/>
      <c r="W95" s="87"/>
      <c r="X95" s="87">
        <f>F95-W95</f>
        <v>2000</v>
      </c>
      <c r="Y95" s="87"/>
      <c r="Z95" s="4"/>
    </row>
    <row r="96" spans="1:26" ht="18.75">
      <c r="A96" s="4"/>
      <c r="B96" s="5" t="s">
        <v>109</v>
      </c>
      <c r="C96" s="9"/>
      <c r="D96" s="10"/>
      <c r="E96" s="11"/>
      <c r="F96" s="81">
        <v>2000</v>
      </c>
      <c r="G96" s="92"/>
      <c r="H96" s="92"/>
      <c r="I96" s="33"/>
      <c r="J96" s="33"/>
      <c r="K96" s="41"/>
      <c r="L96" s="41"/>
      <c r="M96" s="53"/>
      <c r="N96" s="49"/>
      <c r="O96" s="59"/>
      <c r="P96" s="59"/>
      <c r="Q96" s="64"/>
      <c r="R96" s="64"/>
      <c r="S96" s="68"/>
      <c r="T96" s="68"/>
      <c r="U96" s="74"/>
      <c r="V96" s="74"/>
      <c r="W96" s="87"/>
      <c r="X96" s="87">
        <f>F96-W96</f>
        <v>2000</v>
      </c>
      <c r="Y96" s="87"/>
      <c r="Z96" s="4"/>
    </row>
    <row r="97" spans="1:26" ht="24" thickBot="1">
      <c r="A97" s="4">
        <v>87</v>
      </c>
      <c r="B97" s="5" t="s">
        <v>60</v>
      </c>
      <c r="C97" s="9"/>
      <c r="D97" s="10"/>
      <c r="E97" s="11"/>
      <c r="F97" s="81" t="s">
        <v>26</v>
      </c>
      <c r="G97" s="92"/>
      <c r="H97" s="96"/>
      <c r="I97" s="37"/>
      <c r="J97" s="33"/>
      <c r="K97" s="41"/>
      <c r="L97" s="41"/>
      <c r="M97" s="54"/>
      <c r="N97" s="49"/>
      <c r="O97" s="59"/>
      <c r="P97" s="59"/>
      <c r="Q97" s="64"/>
      <c r="R97" s="64"/>
      <c r="S97" s="68"/>
      <c r="T97" s="70"/>
      <c r="U97" s="76"/>
      <c r="V97" s="77"/>
      <c r="W97" s="87">
        <f>SUM(G97:S97)</f>
        <v>0</v>
      </c>
      <c r="X97" s="87">
        <v>0</v>
      </c>
      <c r="Y97" s="87"/>
      <c r="Z97" s="4"/>
    </row>
    <row r="98" spans="2:26" ht="24.75" thickBot="1" thickTop="1">
      <c r="B98" s="2"/>
      <c r="C98" s="2"/>
      <c r="D98" s="2"/>
      <c r="E98" s="2"/>
      <c r="F98" s="78">
        <f>SUM(F6:F97)</f>
        <v>1691000</v>
      </c>
      <c r="G98" s="97"/>
      <c r="H98" s="97"/>
      <c r="I98" s="38"/>
      <c r="J98" s="38"/>
      <c r="K98" s="43"/>
      <c r="L98" s="44"/>
      <c r="M98" s="55"/>
      <c r="N98" s="56"/>
      <c r="O98" s="61"/>
      <c r="P98" s="61"/>
      <c r="Q98" s="66"/>
      <c r="R98" s="66"/>
      <c r="S98" s="71"/>
      <c r="T98" s="71"/>
      <c r="U98" s="77"/>
      <c r="V98" s="77"/>
      <c r="W98" s="90">
        <f>SUM(H98:S98)</f>
        <v>0</v>
      </c>
      <c r="X98" s="90">
        <f>F98-W98</f>
        <v>1691000</v>
      </c>
      <c r="Y98" s="87">
        <f>SUM(Y6:Y97)</f>
        <v>0</v>
      </c>
      <c r="Z98" s="4"/>
    </row>
    <row r="99" spans="2:7" ht="19.5" thickTop="1">
      <c r="B99" s="2"/>
      <c r="C99" s="2"/>
      <c r="D99" s="2"/>
      <c r="E99" s="2"/>
      <c r="F99" s="2"/>
      <c r="G99" s="3"/>
    </row>
  </sheetData>
  <sheetProtection/>
  <mergeCells count="6">
    <mergeCell ref="A1:U2"/>
    <mergeCell ref="A4:A5"/>
    <mergeCell ref="B4:E5"/>
    <mergeCell ref="G4:V4"/>
    <mergeCell ref="W4:X4"/>
    <mergeCell ref="Z4:Z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15"/>
  <sheetViews>
    <sheetView zoomScale="80" zoomScaleNormal="80" zoomScalePageLayoutView="0" workbookViewId="0" topLeftCell="A1">
      <selection activeCell="I1" sqref="A1:IV16384"/>
    </sheetView>
  </sheetViews>
  <sheetFormatPr defaultColWidth="9.140625" defaultRowHeight="21.75"/>
  <cols>
    <col min="1" max="1" width="5.57421875" style="120" customWidth="1"/>
    <col min="2" max="4" width="9.140625" style="120" customWidth="1"/>
    <col min="5" max="5" width="24.7109375" style="120" customWidth="1"/>
    <col min="6" max="6" width="12.8515625" style="120" customWidth="1"/>
    <col min="7" max="7" width="11.57421875" style="120" customWidth="1"/>
    <col min="8" max="8" width="11.7109375" style="120" customWidth="1"/>
    <col min="9" max="9" width="13.00390625" style="120" customWidth="1"/>
    <col min="10" max="10" width="12.140625" style="120" customWidth="1"/>
    <col min="11" max="11" width="12.57421875" style="120" customWidth="1"/>
    <col min="12" max="13" width="11.57421875" style="120" customWidth="1"/>
    <col min="14" max="14" width="11.140625" style="120" customWidth="1"/>
    <col min="15" max="15" width="11.8515625" style="120" customWidth="1"/>
    <col min="16" max="16" width="10.8515625" style="120" customWidth="1"/>
    <col min="17" max="17" width="11.8515625" style="120" customWidth="1"/>
    <col min="18" max="18" width="10.8515625" style="120" customWidth="1"/>
    <col min="19" max="20" width="12.00390625" style="120" customWidth="1"/>
    <col min="21" max="21" width="12.00390625" style="123" customWidth="1"/>
    <col min="22" max="22" width="12.140625" style="123" customWidth="1"/>
    <col min="23" max="23" width="13.7109375" style="120" customWidth="1"/>
    <col min="24" max="24" width="12.140625" style="120" customWidth="1"/>
    <col min="25" max="25" width="12.421875" style="120" customWidth="1"/>
    <col min="26" max="26" width="11.28125" style="120" customWidth="1"/>
    <col min="27" max="16384" width="9.140625" style="120" customWidth="1"/>
  </cols>
  <sheetData>
    <row r="1" spans="1:22" ht="25.5" customHeight="1">
      <c r="A1" s="356" t="s">
        <v>104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119"/>
    </row>
    <row r="2" spans="1:22" ht="23.2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119"/>
    </row>
    <row r="3" spans="2:7" ht="8.25" customHeight="1">
      <c r="B3" s="121"/>
      <c r="C3" s="121"/>
      <c r="D3" s="121"/>
      <c r="E3" s="121"/>
      <c r="F3" s="121"/>
      <c r="G3" s="122"/>
    </row>
    <row r="4" spans="1:26" ht="25.5" customHeight="1">
      <c r="A4" s="377" t="s">
        <v>105</v>
      </c>
      <c r="B4" s="378" t="s">
        <v>91</v>
      </c>
      <c r="C4" s="378"/>
      <c r="D4" s="378"/>
      <c r="E4" s="379"/>
      <c r="F4" s="124" t="s">
        <v>114</v>
      </c>
      <c r="G4" s="382" t="s">
        <v>133</v>
      </c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4"/>
      <c r="W4" s="382" t="s">
        <v>120</v>
      </c>
      <c r="X4" s="384"/>
      <c r="Y4" s="84" t="s">
        <v>119</v>
      </c>
      <c r="Z4" s="385" t="s">
        <v>106</v>
      </c>
    </row>
    <row r="5" spans="1:26" ht="23.25" customHeight="1">
      <c r="A5" s="377"/>
      <c r="B5" s="380"/>
      <c r="C5" s="380"/>
      <c r="D5" s="380"/>
      <c r="E5" s="381"/>
      <c r="F5" s="125" t="s">
        <v>113</v>
      </c>
      <c r="G5" s="126" t="s">
        <v>129</v>
      </c>
      <c r="H5" s="127" t="s">
        <v>121</v>
      </c>
      <c r="I5" s="128" t="s">
        <v>128</v>
      </c>
      <c r="J5" s="128" t="s">
        <v>121</v>
      </c>
      <c r="K5" s="129" t="s">
        <v>122</v>
      </c>
      <c r="L5" s="130" t="s">
        <v>121</v>
      </c>
      <c r="M5" s="131" t="s">
        <v>123</v>
      </c>
      <c r="N5" s="132" t="s">
        <v>121</v>
      </c>
      <c r="O5" s="133" t="s">
        <v>124</v>
      </c>
      <c r="P5" s="133" t="s">
        <v>121</v>
      </c>
      <c r="Q5" s="134" t="s">
        <v>125</v>
      </c>
      <c r="R5" s="134" t="s">
        <v>121</v>
      </c>
      <c r="S5" s="135" t="s">
        <v>126</v>
      </c>
      <c r="T5" s="135" t="s">
        <v>121</v>
      </c>
      <c r="U5" s="136" t="s">
        <v>127</v>
      </c>
      <c r="V5" s="136" t="s">
        <v>121</v>
      </c>
      <c r="W5" s="137" t="s">
        <v>118</v>
      </c>
      <c r="X5" s="85" t="s">
        <v>130</v>
      </c>
      <c r="Y5" s="85" t="s">
        <v>118</v>
      </c>
      <c r="Z5" s="386"/>
    </row>
    <row r="6" spans="1:26" ht="21">
      <c r="A6" s="138">
        <v>1</v>
      </c>
      <c r="B6" s="139" t="s">
        <v>1</v>
      </c>
      <c r="C6" s="140"/>
      <c r="D6" s="139"/>
      <c r="E6" s="141"/>
      <c r="F6" s="142">
        <v>20000</v>
      </c>
      <c r="G6" s="310">
        <v>3</v>
      </c>
      <c r="H6" s="310">
        <v>121</v>
      </c>
      <c r="I6" s="311" t="s">
        <v>26</v>
      </c>
      <c r="J6" s="311" t="s">
        <v>26</v>
      </c>
      <c r="K6" s="312" t="s">
        <v>26</v>
      </c>
      <c r="L6" s="313" t="s">
        <v>26</v>
      </c>
      <c r="M6" s="314" t="s">
        <v>26</v>
      </c>
      <c r="N6" s="143" t="s">
        <v>26</v>
      </c>
      <c r="O6" s="144" t="s">
        <v>26</v>
      </c>
      <c r="P6" s="144" t="s">
        <v>26</v>
      </c>
      <c r="Q6" s="145" t="s">
        <v>26</v>
      </c>
      <c r="R6" s="145" t="s">
        <v>26</v>
      </c>
      <c r="S6" s="146" t="s">
        <v>26</v>
      </c>
      <c r="T6" s="146" t="s">
        <v>26</v>
      </c>
      <c r="U6" s="147" t="s">
        <v>26</v>
      </c>
      <c r="V6" s="147" t="s">
        <v>26</v>
      </c>
      <c r="W6" s="148">
        <f>H6</f>
        <v>121</v>
      </c>
      <c r="X6" s="148">
        <f>F6-W6</f>
        <v>19879</v>
      </c>
      <c r="Y6" s="148"/>
      <c r="Z6" s="138"/>
    </row>
    <row r="7" spans="1:26" ht="21">
      <c r="A7" s="138">
        <v>2</v>
      </c>
      <c r="B7" s="139" t="s">
        <v>0</v>
      </c>
      <c r="C7" s="140"/>
      <c r="D7" s="139"/>
      <c r="E7" s="141"/>
      <c r="F7" s="142" t="s">
        <v>26</v>
      </c>
      <c r="G7" s="310">
        <v>1</v>
      </c>
      <c r="H7" s="310">
        <v>37</v>
      </c>
      <c r="I7" s="311" t="s">
        <v>26</v>
      </c>
      <c r="J7" s="311" t="s">
        <v>26</v>
      </c>
      <c r="K7" s="312" t="s">
        <v>26</v>
      </c>
      <c r="L7" s="313" t="s">
        <v>26</v>
      </c>
      <c r="M7" s="314" t="s">
        <v>26</v>
      </c>
      <c r="N7" s="143" t="s">
        <v>26</v>
      </c>
      <c r="O7" s="144" t="s">
        <v>26</v>
      </c>
      <c r="P7" s="144" t="s">
        <v>26</v>
      </c>
      <c r="Q7" s="145" t="s">
        <v>26</v>
      </c>
      <c r="R7" s="145" t="s">
        <v>26</v>
      </c>
      <c r="S7" s="146" t="s">
        <v>26</v>
      </c>
      <c r="T7" s="146" t="s">
        <v>26</v>
      </c>
      <c r="U7" s="147" t="s">
        <v>26</v>
      </c>
      <c r="V7" s="147" t="s">
        <v>26</v>
      </c>
      <c r="W7" s="148">
        <f>SUM(H7:S7)</f>
        <v>37</v>
      </c>
      <c r="X7" s="149" t="s">
        <v>26</v>
      </c>
      <c r="Y7" s="149"/>
      <c r="Z7" s="138"/>
    </row>
    <row r="8" spans="1:26" ht="21">
      <c r="A8" s="138">
        <v>3</v>
      </c>
      <c r="B8" s="139" t="s">
        <v>2</v>
      </c>
      <c r="C8" s="140"/>
      <c r="D8" s="139"/>
      <c r="E8" s="141"/>
      <c r="F8" s="142" t="s">
        <v>26</v>
      </c>
      <c r="G8" s="310" t="s">
        <v>26</v>
      </c>
      <c r="H8" s="310" t="s">
        <v>26</v>
      </c>
      <c r="I8" s="311" t="s">
        <v>26</v>
      </c>
      <c r="J8" s="311" t="s">
        <v>26</v>
      </c>
      <c r="K8" s="312" t="s">
        <v>26</v>
      </c>
      <c r="L8" s="312" t="s">
        <v>26</v>
      </c>
      <c r="M8" s="314" t="s">
        <v>26</v>
      </c>
      <c r="N8" s="143" t="s">
        <v>26</v>
      </c>
      <c r="O8" s="144" t="s">
        <v>26</v>
      </c>
      <c r="P8" s="144" t="s">
        <v>26</v>
      </c>
      <c r="Q8" s="145" t="s">
        <v>26</v>
      </c>
      <c r="R8" s="145" t="s">
        <v>26</v>
      </c>
      <c r="S8" s="146" t="s">
        <v>26</v>
      </c>
      <c r="T8" s="146" t="s">
        <v>26</v>
      </c>
      <c r="U8" s="147" t="s">
        <v>26</v>
      </c>
      <c r="V8" s="147" t="s">
        <v>26</v>
      </c>
      <c r="W8" s="148">
        <f>SUM(G8:S8)</f>
        <v>0</v>
      </c>
      <c r="X8" s="149" t="s">
        <v>26</v>
      </c>
      <c r="Y8" s="149"/>
      <c r="Z8" s="138"/>
    </row>
    <row r="9" spans="1:26" ht="21">
      <c r="A9" s="138">
        <v>4</v>
      </c>
      <c r="B9" s="139" t="s">
        <v>22</v>
      </c>
      <c r="C9" s="140"/>
      <c r="D9" s="139"/>
      <c r="E9" s="141"/>
      <c r="F9" s="142">
        <v>20000</v>
      </c>
      <c r="G9" s="310">
        <v>2</v>
      </c>
      <c r="H9" s="310">
        <v>69</v>
      </c>
      <c r="I9" s="311" t="s">
        <v>26</v>
      </c>
      <c r="J9" s="311" t="s">
        <v>26</v>
      </c>
      <c r="K9" s="312" t="s">
        <v>26</v>
      </c>
      <c r="L9" s="312" t="s">
        <v>26</v>
      </c>
      <c r="M9" s="314" t="s">
        <v>26</v>
      </c>
      <c r="N9" s="143" t="s">
        <v>26</v>
      </c>
      <c r="O9" s="144" t="s">
        <v>26</v>
      </c>
      <c r="P9" s="144" t="s">
        <v>26</v>
      </c>
      <c r="Q9" s="145" t="s">
        <v>26</v>
      </c>
      <c r="R9" s="145" t="s">
        <v>26</v>
      </c>
      <c r="S9" s="146" t="s">
        <v>26</v>
      </c>
      <c r="T9" s="146" t="s">
        <v>26</v>
      </c>
      <c r="U9" s="147">
        <v>1</v>
      </c>
      <c r="V9" s="147">
        <v>3</v>
      </c>
      <c r="W9" s="148">
        <f>V9+H9</f>
        <v>72</v>
      </c>
      <c r="X9" s="148">
        <f>F9-W9</f>
        <v>19928</v>
      </c>
      <c r="Y9" s="148"/>
      <c r="Z9" s="138"/>
    </row>
    <row r="10" spans="1:26" ht="21">
      <c r="A10" s="138">
        <v>5</v>
      </c>
      <c r="B10" s="139" t="s">
        <v>62</v>
      </c>
      <c r="C10" s="140"/>
      <c r="D10" s="139"/>
      <c r="E10" s="141"/>
      <c r="F10" s="142">
        <v>20000</v>
      </c>
      <c r="G10" s="310">
        <v>3</v>
      </c>
      <c r="H10" s="310">
        <v>101</v>
      </c>
      <c r="I10" s="311" t="s">
        <v>26</v>
      </c>
      <c r="J10" s="311" t="s">
        <v>26</v>
      </c>
      <c r="K10" s="312" t="s">
        <v>26</v>
      </c>
      <c r="L10" s="312" t="s">
        <v>26</v>
      </c>
      <c r="M10" s="314" t="s">
        <v>26</v>
      </c>
      <c r="N10" s="143" t="s">
        <v>26</v>
      </c>
      <c r="O10" s="144" t="s">
        <v>26</v>
      </c>
      <c r="P10" s="144" t="s">
        <v>26</v>
      </c>
      <c r="Q10" s="145" t="s">
        <v>26</v>
      </c>
      <c r="R10" s="145" t="s">
        <v>26</v>
      </c>
      <c r="S10" s="146" t="s">
        <v>26</v>
      </c>
      <c r="T10" s="146" t="s">
        <v>26</v>
      </c>
      <c r="U10" s="147" t="s">
        <v>26</v>
      </c>
      <c r="V10" s="147" t="s">
        <v>26</v>
      </c>
      <c r="W10" s="148">
        <v>101</v>
      </c>
      <c r="X10" s="148">
        <f>F10-W10</f>
        <v>19899</v>
      </c>
      <c r="Y10" s="148"/>
      <c r="Z10" s="138"/>
    </row>
    <row r="11" spans="1:26" ht="21">
      <c r="A11" s="138">
        <v>6</v>
      </c>
      <c r="B11" s="139" t="s">
        <v>3</v>
      </c>
      <c r="C11" s="140"/>
      <c r="D11" s="139"/>
      <c r="E11" s="141"/>
      <c r="F11" s="142">
        <v>25000</v>
      </c>
      <c r="G11" s="310">
        <v>7</v>
      </c>
      <c r="H11" s="310">
        <v>259</v>
      </c>
      <c r="I11" s="311" t="s">
        <v>26</v>
      </c>
      <c r="J11" s="311" t="s">
        <v>26</v>
      </c>
      <c r="K11" s="312" t="s">
        <v>26</v>
      </c>
      <c r="L11" s="312" t="s">
        <v>26</v>
      </c>
      <c r="M11" s="314" t="s">
        <v>26</v>
      </c>
      <c r="N11" s="143" t="s">
        <v>26</v>
      </c>
      <c r="O11" s="144" t="s">
        <v>26</v>
      </c>
      <c r="P11" s="144" t="s">
        <v>26</v>
      </c>
      <c r="Q11" s="145" t="s">
        <v>26</v>
      </c>
      <c r="R11" s="145" t="s">
        <v>26</v>
      </c>
      <c r="S11" s="146" t="s">
        <v>26</v>
      </c>
      <c r="T11" s="146" t="s">
        <v>26</v>
      </c>
      <c r="U11" s="147" t="s">
        <v>26</v>
      </c>
      <c r="V11" s="147" t="s">
        <v>26</v>
      </c>
      <c r="W11" s="148">
        <f>SUM(H11:S11)</f>
        <v>259</v>
      </c>
      <c r="X11" s="148">
        <f>F11-W11</f>
        <v>24741</v>
      </c>
      <c r="Y11" s="148"/>
      <c r="Z11" s="138"/>
    </row>
    <row r="12" spans="1:26" ht="21">
      <c r="A12" s="138">
        <v>7</v>
      </c>
      <c r="B12" s="139" t="s">
        <v>4</v>
      </c>
      <c r="C12" s="140"/>
      <c r="D12" s="139"/>
      <c r="E12" s="141"/>
      <c r="F12" s="142" t="s">
        <v>26</v>
      </c>
      <c r="G12" s="310" t="s">
        <v>26</v>
      </c>
      <c r="H12" s="315" t="s">
        <v>26</v>
      </c>
      <c r="I12" s="316" t="s">
        <v>26</v>
      </c>
      <c r="J12" s="316" t="s">
        <v>26</v>
      </c>
      <c r="K12" s="312" t="s">
        <v>26</v>
      </c>
      <c r="L12" s="312" t="s">
        <v>26</v>
      </c>
      <c r="M12" s="317" t="s">
        <v>26</v>
      </c>
      <c r="N12" s="143" t="s">
        <v>26</v>
      </c>
      <c r="O12" s="144" t="s">
        <v>26</v>
      </c>
      <c r="P12" s="144" t="s">
        <v>26</v>
      </c>
      <c r="Q12" s="145" t="s">
        <v>26</v>
      </c>
      <c r="R12" s="145" t="s">
        <v>26</v>
      </c>
      <c r="S12" s="146" t="s">
        <v>26</v>
      </c>
      <c r="T12" s="146" t="s">
        <v>26</v>
      </c>
      <c r="U12" s="147" t="s">
        <v>26</v>
      </c>
      <c r="V12" s="147" t="s">
        <v>26</v>
      </c>
      <c r="W12" s="148">
        <f>SUM(G12:S12)</f>
        <v>0</v>
      </c>
      <c r="X12" s="149" t="s">
        <v>26</v>
      </c>
      <c r="Y12" s="149"/>
      <c r="Z12" s="138"/>
    </row>
    <row r="13" spans="1:26" ht="21">
      <c r="A13" s="138">
        <v>8</v>
      </c>
      <c r="B13" s="139" t="s">
        <v>5</v>
      </c>
      <c r="C13" s="140"/>
      <c r="D13" s="139"/>
      <c r="E13" s="141"/>
      <c r="F13" s="142" t="s">
        <v>26</v>
      </c>
      <c r="G13" s="310" t="s">
        <v>26</v>
      </c>
      <c r="H13" s="315" t="s">
        <v>26</v>
      </c>
      <c r="I13" s="316" t="s">
        <v>26</v>
      </c>
      <c r="J13" s="316" t="s">
        <v>26</v>
      </c>
      <c r="K13" s="312" t="s">
        <v>26</v>
      </c>
      <c r="L13" s="312" t="s">
        <v>26</v>
      </c>
      <c r="M13" s="317" t="s">
        <v>26</v>
      </c>
      <c r="N13" s="143" t="s">
        <v>26</v>
      </c>
      <c r="O13" s="144" t="s">
        <v>26</v>
      </c>
      <c r="P13" s="144" t="s">
        <v>26</v>
      </c>
      <c r="Q13" s="145" t="s">
        <v>26</v>
      </c>
      <c r="R13" s="145" t="s">
        <v>26</v>
      </c>
      <c r="S13" s="146" t="s">
        <v>26</v>
      </c>
      <c r="T13" s="146" t="s">
        <v>26</v>
      </c>
      <c r="U13" s="147" t="s">
        <v>26</v>
      </c>
      <c r="V13" s="147" t="s">
        <v>26</v>
      </c>
      <c r="W13" s="148">
        <f>SUM(H13:S13)</f>
        <v>0</v>
      </c>
      <c r="X13" s="149" t="s">
        <v>26</v>
      </c>
      <c r="Y13" s="149"/>
      <c r="Z13" s="138"/>
    </row>
    <row r="14" spans="1:26" ht="21">
      <c r="A14" s="138">
        <v>9</v>
      </c>
      <c r="B14" s="139" t="s">
        <v>35</v>
      </c>
      <c r="C14" s="140"/>
      <c r="D14" s="139"/>
      <c r="E14" s="141"/>
      <c r="F14" s="142">
        <v>25000</v>
      </c>
      <c r="G14" s="310">
        <v>1</v>
      </c>
      <c r="H14" s="310">
        <v>52</v>
      </c>
      <c r="I14" s="311" t="s">
        <v>26</v>
      </c>
      <c r="J14" s="311" t="s">
        <v>26</v>
      </c>
      <c r="K14" s="312" t="s">
        <v>26</v>
      </c>
      <c r="L14" s="312" t="s">
        <v>26</v>
      </c>
      <c r="M14" s="314">
        <v>22</v>
      </c>
      <c r="N14" s="143">
        <v>352</v>
      </c>
      <c r="O14" s="144" t="s">
        <v>26</v>
      </c>
      <c r="P14" s="144" t="s">
        <v>26</v>
      </c>
      <c r="Q14" s="145" t="s">
        <v>26</v>
      </c>
      <c r="R14" s="145" t="s">
        <v>26</v>
      </c>
      <c r="S14" s="146" t="s">
        <v>26</v>
      </c>
      <c r="T14" s="146" t="s">
        <v>26</v>
      </c>
      <c r="U14" s="147" t="s">
        <v>26</v>
      </c>
      <c r="V14" s="147" t="s">
        <v>26</v>
      </c>
      <c r="W14" s="148">
        <f>H14+N14</f>
        <v>404</v>
      </c>
      <c r="X14" s="148">
        <f aca="true" t="shared" si="0" ref="X14:X19">F14-W14</f>
        <v>24596</v>
      </c>
      <c r="Y14" s="148"/>
      <c r="Z14" s="138"/>
    </row>
    <row r="15" spans="1:26" ht="21">
      <c r="A15" s="138">
        <v>10</v>
      </c>
      <c r="B15" s="139" t="s">
        <v>34</v>
      </c>
      <c r="C15" s="140"/>
      <c r="D15" s="139"/>
      <c r="E15" s="141"/>
      <c r="F15" s="142">
        <v>20000</v>
      </c>
      <c r="G15" s="310">
        <v>16</v>
      </c>
      <c r="H15" s="310">
        <v>612</v>
      </c>
      <c r="I15" s="311" t="s">
        <v>26</v>
      </c>
      <c r="J15" s="311" t="s">
        <v>26</v>
      </c>
      <c r="K15" s="312" t="s">
        <v>26</v>
      </c>
      <c r="L15" s="312" t="s">
        <v>26</v>
      </c>
      <c r="M15" s="314">
        <v>2</v>
      </c>
      <c r="N15" s="143">
        <v>32</v>
      </c>
      <c r="O15" s="144" t="s">
        <v>26</v>
      </c>
      <c r="P15" s="144" t="s">
        <v>26</v>
      </c>
      <c r="Q15" s="145" t="s">
        <v>26</v>
      </c>
      <c r="R15" s="145" t="s">
        <v>26</v>
      </c>
      <c r="S15" s="146" t="s">
        <v>26</v>
      </c>
      <c r="T15" s="146" t="s">
        <v>26</v>
      </c>
      <c r="U15" s="147">
        <v>57</v>
      </c>
      <c r="V15" s="147">
        <v>171</v>
      </c>
      <c r="W15" s="148">
        <f>H15+N15+V15</f>
        <v>815</v>
      </c>
      <c r="X15" s="148">
        <f t="shared" si="0"/>
        <v>19185</v>
      </c>
      <c r="Y15" s="148"/>
      <c r="Z15" s="138"/>
    </row>
    <row r="16" spans="1:26" ht="21">
      <c r="A16" s="138">
        <v>12</v>
      </c>
      <c r="B16" s="139" t="s">
        <v>108</v>
      </c>
      <c r="C16" s="140"/>
      <c r="D16" s="139"/>
      <c r="E16" s="141"/>
      <c r="F16" s="142">
        <v>70000</v>
      </c>
      <c r="G16" s="318">
        <v>20</v>
      </c>
      <c r="H16" s="310">
        <v>695</v>
      </c>
      <c r="I16" s="311" t="s">
        <v>26</v>
      </c>
      <c r="J16" s="311" t="s">
        <v>26</v>
      </c>
      <c r="K16" s="312" t="s">
        <v>26</v>
      </c>
      <c r="L16" s="312" t="s">
        <v>26</v>
      </c>
      <c r="M16" s="314" t="s">
        <v>26</v>
      </c>
      <c r="N16" s="143" t="s">
        <v>26</v>
      </c>
      <c r="O16" s="144" t="s">
        <v>26</v>
      </c>
      <c r="P16" s="144" t="s">
        <v>26</v>
      </c>
      <c r="Q16" s="145" t="s">
        <v>26</v>
      </c>
      <c r="R16" s="145" t="s">
        <v>26</v>
      </c>
      <c r="S16" s="146" t="s">
        <v>26</v>
      </c>
      <c r="T16" s="146" t="s">
        <v>26</v>
      </c>
      <c r="U16" s="147" t="s">
        <v>26</v>
      </c>
      <c r="V16" s="147" t="s">
        <v>26</v>
      </c>
      <c r="W16" s="148">
        <f>SUM(H16:S16)</f>
        <v>695</v>
      </c>
      <c r="X16" s="148">
        <f t="shared" si="0"/>
        <v>69305</v>
      </c>
      <c r="Y16" s="148"/>
      <c r="Z16" s="138"/>
    </row>
    <row r="17" spans="1:26" ht="21">
      <c r="A17" s="138">
        <v>13</v>
      </c>
      <c r="B17" s="139" t="s">
        <v>20</v>
      </c>
      <c r="C17" s="140"/>
      <c r="D17" s="139"/>
      <c r="E17" s="141"/>
      <c r="F17" s="142">
        <v>70000</v>
      </c>
      <c r="G17" s="318">
        <v>27</v>
      </c>
      <c r="H17" s="310">
        <v>1299</v>
      </c>
      <c r="I17" s="311" t="s">
        <v>26</v>
      </c>
      <c r="J17" s="311" t="s">
        <v>26</v>
      </c>
      <c r="K17" s="312" t="s">
        <v>26</v>
      </c>
      <c r="L17" s="312" t="s">
        <v>26</v>
      </c>
      <c r="M17" s="314">
        <v>15</v>
      </c>
      <c r="N17" s="143">
        <v>308</v>
      </c>
      <c r="O17" s="144" t="s">
        <v>26</v>
      </c>
      <c r="P17" s="144" t="s">
        <v>26</v>
      </c>
      <c r="Q17" s="145" t="s">
        <v>26</v>
      </c>
      <c r="R17" s="145" t="s">
        <v>26</v>
      </c>
      <c r="S17" s="146" t="s">
        <v>26</v>
      </c>
      <c r="T17" s="146" t="s">
        <v>26</v>
      </c>
      <c r="U17" s="147" t="s">
        <v>26</v>
      </c>
      <c r="V17" s="147" t="s">
        <v>26</v>
      </c>
      <c r="W17" s="148">
        <f>N17+H17</f>
        <v>1607</v>
      </c>
      <c r="X17" s="148">
        <f t="shared" si="0"/>
        <v>68393</v>
      </c>
      <c r="Y17" s="148"/>
      <c r="Z17" s="138"/>
    </row>
    <row r="18" spans="1:26" ht="21">
      <c r="A18" s="138">
        <v>14</v>
      </c>
      <c r="B18" s="139" t="s">
        <v>6</v>
      </c>
      <c r="C18" s="140"/>
      <c r="D18" s="139"/>
      <c r="E18" s="141"/>
      <c r="F18" s="142">
        <v>30000</v>
      </c>
      <c r="G18" s="310">
        <v>6</v>
      </c>
      <c r="H18" s="310">
        <v>312</v>
      </c>
      <c r="I18" s="311" t="s">
        <v>26</v>
      </c>
      <c r="J18" s="311" t="s">
        <v>26</v>
      </c>
      <c r="K18" s="312" t="s">
        <v>26</v>
      </c>
      <c r="L18" s="312" t="s">
        <v>26</v>
      </c>
      <c r="M18" s="314" t="s">
        <v>26</v>
      </c>
      <c r="N18" s="143" t="s">
        <v>26</v>
      </c>
      <c r="O18" s="144" t="s">
        <v>26</v>
      </c>
      <c r="P18" s="144" t="s">
        <v>26</v>
      </c>
      <c r="Q18" s="145" t="s">
        <v>26</v>
      </c>
      <c r="R18" s="145" t="s">
        <v>26</v>
      </c>
      <c r="S18" s="146" t="s">
        <v>26</v>
      </c>
      <c r="T18" s="146" t="s">
        <v>26</v>
      </c>
      <c r="U18" s="147" t="s">
        <v>26</v>
      </c>
      <c r="V18" s="147" t="s">
        <v>26</v>
      </c>
      <c r="W18" s="148">
        <f>SUM(H18:S18)</f>
        <v>312</v>
      </c>
      <c r="X18" s="148">
        <f t="shared" si="0"/>
        <v>29688</v>
      </c>
      <c r="Y18" s="148"/>
      <c r="Z18" s="138"/>
    </row>
    <row r="19" spans="1:26" ht="21">
      <c r="A19" s="138">
        <v>15</v>
      </c>
      <c r="B19" s="139" t="s">
        <v>19</v>
      </c>
      <c r="C19" s="140"/>
      <c r="D19" s="139"/>
      <c r="E19" s="141"/>
      <c r="F19" s="142">
        <v>20000</v>
      </c>
      <c r="G19" s="310">
        <v>88</v>
      </c>
      <c r="H19" s="310">
        <v>3161</v>
      </c>
      <c r="I19" s="311" t="s">
        <v>26</v>
      </c>
      <c r="J19" s="311" t="s">
        <v>26</v>
      </c>
      <c r="K19" s="312" t="s">
        <v>26</v>
      </c>
      <c r="L19" s="312" t="s">
        <v>26</v>
      </c>
      <c r="M19" s="314" t="s">
        <v>26</v>
      </c>
      <c r="N19" s="143" t="s">
        <v>26</v>
      </c>
      <c r="O19" s="144" t="s">
        <v>26</v>
      </c>
      <c r="P19" s="144" t="s">
        <v>26</v>
      </c>
      <c r="Q19" s="145" t="s">
        <v>26</v>
      </c>
      <c r="R19" s="145" t="s">
        <v>26</v>
      </c>
      <c r="S19" s="146" t="s">
        <v>26</v>
      </c>
      <c r="T19" s="146" t="s">
        <v>26</v>
      </c>
      <c r="U19" s="147" t="s">
        <v>26</v>
      </c>
      <c r="V19" s="147" t="s">
        <v>26</v>
      </c>
      <c r="W19" s="148">
        <f>H19</f>
        <v>3161</v>
      </c>
      <c r="X19" s="148">
        <f t="shared" si="0"/>
        <v>16839</v>
      </c>
      <c r="Y19" s="148"/>
      <c r="Z19" s="138"/>
    </row>
    <row r="20" spans="1:26" ht="21">
      <c r="A20" s="138">
        <v>16</v>
      </c>
      <c r="B20" s="139" t="s">
        <v>7</v>
      </c>
      <c r="C20" s="140"/>
      <c r="D20" s="139"/>
      <c r="E20" s="141"/>
      <c r="F20" s="142" t="s">
        <v>26</v>
      </c>
      <c r="G20" s="310" t="s">
        <v>26</v>
      </c>
      <c r="H20" s="310" t="s">
        <v>26</v>
      </c>
      <c r="I20" s="311" t="s">
        <v>26</v>
      </c>
      <c r="J20" s="311" t="s">
        <v>26</v>
      </c>
      <c r="K20" s="312" t="s">
        <v>26</v>
      </c>
      <c r="L20" s="312" t="s">
        <v>26</v>
      </c>
      <c r="M20" s="314" t="s">
        <v>26</v>
      </c>
      <c r="N20" s="143" t="s">
        <v>26</v>
      </c>
      <c r="O20" s="144" t="s">
        <v>26</v>
      </c>
      <c r="P20" s="144" t="s">
        <v>26</v>
      </c>
      <c r="Q20" s="145" t="s">
        <v>26</v>
      </c>
      <c r="R20" s="145" t="s">
        <v>26</v>
      </c>
      <c r="S20" s="146" t="s">
        <v>26</v>
      </c>
      <c r="T20" s="146" t="s">
        <v>26</v>
      </c>
      <c r="U20" s="147" t="s">
        <v>26</v>
      </c>
      <c r="V20" s="147" t="s">
        <v>26</v>
      </c>
      <c r="W20" s="148">
        <f>SUM(H20:S20)</f>
        <v>0</v>
      </c>
      <c r="X20" s="149" t="s">
        <v>26</v>
      </c>
      <c r="Y20" s="149"/>
      <c r="Z20" s="138"/>
    </row>
    <row r="21" spans="1:26" ht="21">
      <c r="A21" s="138">
        <v>17</v>
      </c>
      <c r="B21" s="139" t="s">
        <v>67</v>
      </c>
      <c r="C21" s="140"/>
      <c r="D21" s="139"/>
      <c r="E21" s="141"/>
      <c r="F21" s="142" t="s">
        <v>26</v>
      </c>
      <c r="G21" s="310" t="s">
        <v>26</v>
      </c>
      <c r="H21" s="315" t="s">
        <v>26</v>
      </c>
      <c r="I21" s="316" t="s">
        <v>26</v>
      </c>
      <c r="J21" s="316" t="s">
        <v>26</v>
      </c>
      <c r="K21" s="312" t="s">
        <v>26</v>
      </c>
      <c r="L21" s="312" t="s">
        <v>26</v>
      </c>
      <c r="M21" s="317" t="s">
        <v>26</v>
      </c>
      <c r="N21" s="143" t="s">
        <v>26</v>
      </c>
      <c r="O21" s="144" t="s">
        <v>26</v>
      </c>
      <c r="P21" s="144" t="s">
        <v>26</v>
      </c>
      <c r="Q21" s="145" t="s">
        <v>26</v>
      </c>
      <c r="R21" s="145" t="s">
        <v>26</v>
      </c>
      <c r="S21" s="146" t="s">
        <v>26</v>
      </c>
      <c r="T21" s="146" t="s">
        <v>26</v>
      </c>
      <c r="U21" s="147" t="s">
        <v>26</v>
      </c>
      <c r="V21" s="147" t="s">
        <v>26</v>
      </c>
      <c r="W21" s="148">
        <f>SUM(G21:S21)</f>
        <v>0</v>
      </c>
      <c r="X21" s="149" t="s">
        <v>26</v>
      </c>
      <c r="Y21" s="149"/>
      <c r="Z21" s="138"/>
    </row>
    <row r="22" spans="1:26" ht="21">
      <c r="A22" s="138">
        <v>18</v>
      </c>
      <c r="B22" s="139" t="s">
        <v>68</v>
      </c>
      <c r="C22" s="140"/>
      <c r="D22" s="139"/>
      <c r="E22" s="141"/>
      <c r="F22" s="142" t="s">
        <v>26</v>
      </c>
      <c r="G22" s="310" t="s">
        <v>26</v>
      </c>
      <c r="H22" s="315" t="s">
        <v>26</v>
      </c>
      <c r="I22" s="316" t="s">
        <v>26</v>
      </c>
      <c r="J22" s="316" t="s">
        <v>26</v>
      </c>
      <c r="K22" s="312" t="s">
        <v>26</v>
      </c>
      <c r="L22" s="312" t="s">
        <v>26</v>
      </c>
      <c r="M22" s="317" t="s">
        <v>26</v>
      </c>
      <c r="N22" s="143" t="s">
        <v>26</v>
      </c>
      <c r="O22" s="144" t="s">
        <v>26</v>
      </c>
      <c r="P22" s="144" t="s">
        <v>26</v>
      </c>
      <c r="Q22" s="145" t="s">
        <v>26</v>
      </c>
      <c r="R22" s="145" t="s">
        <v>26</v>
      </c>
      <c r="S22" s="146" t="s">
        <v>26</v>
      </c>
      <c r="T22" s="146" t="s">
        <v>26</v>
      </c>
      <c r="U22" s="147" t="s">
        <v>26</v>
      </c>
      <c r="V22" s="147" t="s">
        <v>26</v>
      </c>
      <c r="W22" s="148">
        <f>SUM(H22:S22)</f>
        <v>0</v>
      </c>
      <c r="X22" s="149" t="s">
        <v>26</v>
      </c>
      <c r="Y22" s="149"/>
      <c r="Z22" s="138"/>
    </row>
    <row r="23" spans="1:26" ht="21">
      <c r="A23" s="138"/>
      <c r="B23" s="139" t="s">
        <v>31</v>
      </c>
      <c r="C23" s="140"/>
      <c r="D23" s="139"/>
      <c r="E23" s="141"/>
      <c r="F23" s="142" t="s">
        <v>26</v>
      </c>
      <c r="G23" s="310" t="s">
        <v>26</v>
      </c>
      <c r="H23" s="315" t="s">
        <v>26</v>
      </c>
      <c r="I23" s="316" t="s">
        <v>26</v>
      </c>
      <c r="J23" s="316" t="s">
        <v>26</v>
      </c>
      <c r="K23" s="312" t="s">
        <v>26</v>
      </c>
      <c r="L23" s="312" t="s">
        <v>26</v>
      </c>
      <c r="M23" s="317" t="s">
        <v>26</v>
      </c>
      <c r="N23" s="143" t="s">
        <v>26</v>
      </c>
      <c r="O23" s="144" t="s">
        <v>26</v>
      </c>
      <c r="P23" s="144" t="s">
        <v>26</v>
      </c>
      <c r="Q23" s="145" t="s">
        <v>26</v>
      </c>
      <c r="R23" s="145" t="s">
        <v>26</v>
      </c>
      <c r="S23" s="146" t="s">
        <v>26</v>
      </c>
      <c r="T23" s="146" t="s">
        <v>26</v>
      </c>
      <c r="U23" s="147" t="s">
        <v>26</v>
      </c>
      <c r="V23" s="147" t="s">
        <v>26</v>
      </c>
      <c r="W23" s="148">
        <f>SUM(G23:S23)</f>
        <v>0</v>
      </c>
      <c r="X23" s="149" t="s">
        <v>26</v>
      </c>
      <c r="Y23" s="149"/>
      <c r="Z23" s="138"/>
    </row>
    <row r="24" spans="1:26" ht="21">
      <c r="A24" s="138">
        <v>19</v>
      </c>
      <c r="B24" s="139" t="s">
        <v>69</v>
      </c>
      <c r="C24" s="140"/>
      <c r="D24" s="139"/>
      <c r="E24" s="141"/>
      <c r="F24" s="142" t="s">
        <v>26</v>
      </c>
      <c r="G24" s="310" t="s">
        <v>26</v>
      </c>
      <c r="H24" s="315" t="s">
        <v>26</v>
      </c>
      <c r="I24" s="316" t="s">
        <v>26</v>
      </c>
      <c r="J24" s="316" t="s">
        <v>26</v>
      </c>
      <c r="K24" s="312" t="s">
        <v>26</v>
      </c>
      <c r="L24" s="312" t="s">
        <v>26</v>
      </c>
      <c r="M24" s="317" t="s">
        <v>26</v>
      </c>
      <c r="N24" s="143" t="s">
        <v>26</v>
      </c>
      <c r="O24" s="144" t="s">
        <v>26</v>
      </c>
      <c r="P24" s="144" t="s">
        <v>26</v>
      </c>
      <c r="Q24" s="145" t="s">
        <v>26</v>
      </c>
      <c r="R24" s="145" t="s">
        <v>26</v>
      </c>
      <c r="S24" s="146" t="s">
        <v>26</v>
      </c>
      <c r="T24" s="146" t="s">
        <v>26</v>
      </c>
      <c r="U24" s="147" t="s">
        <v>26</v>
      </c>
      <c r="V24" s="147" t="s">
        <v>26</v>
      </c>
      <c r="W24" s="148">
        <f>SUM(H24:S24)</f>
        <v>0</v>
      </c>
      <c r="X24" s="149" t="s">
        <v>26</v>
      </c>
      <c r="Y24" s="149"/>
      <c r="Z24" s="138"/>
    </row>
    <row r="25" spans="1:26" ht="21">
      <c r="A25" s="138">
        <v>20</v>
      </c>
      <c r="B25" s="139" t="s">
        <v>70</v>
      </c>
      <c r="C25" s="140"/>
      <c r="D25" s="139"/>
      <c r="E25" s="141"/>
      <c r="F25" s="142" t="s">
        <v>26</v>
      </c>
      <c r="G25" s="310" t="s">
        <v>26</v>
      </c>
      <c r="H25" s="315" t="s">
        <v>26</v>
      </c>
      <c r="I25" s="316" t="s">
        <v>26</v>
      </c>
      <c r="J25" s="316" t="s">
        <v>26</v>
      </c>
      <c r="K25" s="312" t="s">
        <v>26</v>
      </c>
      <c r="L25" s="312" t="s">
        <v>26</v>
      </c>
      <c r="M25" s="317" t="s">
        <v>26</v>
      </c>
      <c r="N25" s="143" t="s">
        <v>26</v>
      </c>
      <c r="O25" s="144" t="s">
        <v>26</v>
      </c>
      <c r="P25" s="144" t="s">
        <v>26</v>
      </c>
      <c r="Q25" s="145" t="s">
        <v>26</v>
      </c>
      <c r="R25" s="145" t="s">
        <v>26</v>
      </c>
      <c r="S25" s="146" t="s">
        <v>26</v>
      </c>
      <c r="T25" s="146" t="s">
        <v>26</v>
      </c>
      <c r="U25" s="147" t="s">
        <v>26</v>
      </c>
      <c r="V25" s="147" t="s">
        <v>26</v>
      </c>
      <c r="W25" s="148">
        <f>SUM(G25:S25)</f>
        <v>0</v>
      </c>
      <c r="X25" s="149" t="s">
        <v>26</v>
      </c>
      <c r="Y25" s="149"/>
      <c r="Z25" s="138"/>
    </row>
    <row r="26" spans="1:26" ht="21">
      <c r="A26" s="138">
        <v>21</v>
      </c>
      <c r="B26" s="139" t="s">
        <v>71</v>
      </c>
      <c r="C26" s="140"/>
      <c r="D26" s="139"/>
      <c r="E26" s="141"/>
      <c r="F26" s="142" t="s">
        <v>26</v>
      </c>
      <c r="G26" s="310" t="s">
        <v>26</v>
      </c>
      <c r="H26" s="315" t="s">
        <v>26</v>
      </c>
      <c r="I26" s="316" t="s">
        <v>26</v>
      </c>
      <c r="J26" s="316" t="s">
        <v>26</v>
      </c>
      <c r="K26" s="312" t="s">
        <v>26</v>
      </c>
      <c r="L26" s="312" t="s">
        <v>26</v>
      </c>
      <c r="M26" s="317" t="s">
        <v>26</v>
      </c>
      <c r="N26" s="143" t="s">
        <v>26</v>
      </c>
      <c r="O26" s="144" t="s">
        <v>26</v>
      </c>
      <c r="P26" s="144" t="s">
        <v>26</v>
      </c>
      <c r="Q26" s="145" t="s">
        <v>26</v>
      </c>
      <c r="R26" s="145" t="s">
        <v>26</v>
      </c>
      <c r="S26" s="146" t="s">
        <v>26</v>
      </c>
      <c r="T26" s="146" t="s">
        <v>26</v>
      </c>
      <c r="U26" s="147" t="s">
        <v>26</v>
      </c>
      <c r="V26" s="147" t="s">
        <v>26</v>
      </c>
      <c r="W26" s="148">
        <f>SUM(H26:S26)</f>
        <v>0</v>
      </c>
      <c r="X26" s="149" t="s">
        <v>26</v>
      </c>
      <c r="Y26" s="149"/>
      <c r="Z26" s="138"/>
    </row>
    <row r="27" spans="1:26" ht="21">
      <c r="A27" s="138"/>
      <c r="B27" s="139" t="s">
        <v>72</v>
      </c>
      <c r="C27" s="140"/>
      <c r="D27" s="139"/>
      <c r="E27" s="141"/>
      <c r="F27" s="150"/>
      <c r="G27" s="315" t="s">
        <v>26</v>
      </c>
      <c r="H27" s="315" t="s">
        <v>26</v>
      </c>
      <c r="I27" s="316" t="s">
        <v>26</v>
      </c>
      <c r="J27" s="316" t="s">
        <v>26</v>
      </c>
      <c r="K27" s="312" t="s">
        <v>26</v>
      </c>
      <c r="L27" s="312" t="s">
        <v>26</v>
      </c>
      <c r="M27" s="317" t="s">
        <v>26</v>
      </c>
      <c r="N27" s="143" t="s">
        <v>26</v>
      </c>
      <c r="O27" s="144" t="s">
        <v>26</v>
      </c>
      <c r="P27" s="144" t="s">
        <v>26</v>
      </c>
      <c r="Q27" s="145" t="s">
        <v>26</v>
      </c>
      <c r="R27" s="145" t="s">
        <v>26</v>
      </c>
      <c r="S27" s="146" t="s">
        <v>26</v>
      </c>
      <c r="T27" s="146" t="s">
        <v>26</v>
      </c>
      <c r="U27" s="147" t="s">
        <v>26</v>
      </c>
      <c r="V27" s="147" t="s">
        <v>26</v>
      </c>
      <c r="W27" s="148">
        <f>SUM(G27:S27)</f>
        <v>0</v>
      </c>
      <c r="X27" s="149" t="s">
        <v>26</v>
      </c>
      <c r="Y27" s="149"/>
      <c r="Z27" s="138"/>
    </row>
    <row r="28" spans="1:26" ht="21">
      <c r="A28" s="138">
        <v>22</v>
      </c>
      <c r="B28" s="139" t="s">
        <v>28</v>
      </c>
      <c r="C28" s="140"/>
      <c r="D28" s="139"/>
      <c r="E28" s="141"/>
      <c r="F28" s="142">
        <v>20000</v>
      </c>
      <c r="G28" s="310">
        <v>7</v>
      </c>
      <c r="H28" s="310">
        <v>639</v>
      </c>
      <c r="I28" s="311" t="s">
        <v>26</v>
      </c>
      <c r="J28" s="311" t="s">
        <v>26</v>
      </c>
      <c r="K28" s="312" t="s">
        <v>26</v>
      </c>
      <c r="L28" s="312" t="s">
        <v>26</v>
      </c>
      <c r="M28" s="314" t="s">
        <v>26</v>
      </c>
      <c r="N28" s="143" t="s">
        <v>26</v>
      </c>
      <c r="O28" s="144" t="s">
        <v>26</v>
      </c>
      <c r="P28" s="144" t="s">
        <v>26</v>
      </c>
      <c r="Q28" s="145" t="s">
        <v>26</v>
      </c>
      <c r="R28" s="145" t="s">
        <v>26</v>
      </c>
      <c r="S28" s="146" t="s">
        <v>26</v>
      </c>
      <c r="T28" s="146" t="s">
        <v>26</v>
      </c>
      <c r="U28" s="147" t="s">
        <v>26</v>
      </c>
      <c r="V28" s="147" t="s">
        <v>26</v>
      </c>
      <c r="W28" s="148">
        <f>SUM(H28:S28)</f>
        <v>639</v>
      </c>
      <c r="X28" s="148">
        <f>F28-W28</f>
        <v>19361</v>
      </c>
      <c r="Y28" s="148"/>
      <c r="Z28" s="138"/>
    </row>
    <row r="29" spans="1:26" ht="21">
      <c r="A29" s="138">
        <v>23</v>
      </c>
      <c r="B29" s="139" t="s">
        <v>8</v>
      </c>
      <c r="C29" s="140"/>
      <c r="D29" s="139"/>
      <c r="E29" s="141"/>
      <c r="F29" s="142">
        <v>20000</v>
      </c>
      <c r="G29" s="310">
        <v>1</v>
      </c>
      <c r="H29" s="318">
        <v>32</v>
      </c>
      <c r="I29" s="311" t="s">
        <v>26</v>
      </c>
      <c r="J29" s="311" t="s">
        <v>26</v>
      </c>
      <c r="K29" s="312" t="s">
        <v>26</v>
      </c>
      <c r="L29" s="312" t="s">
        <v>26</v>
      </c>
      <c r="M29" s="314" t="s">
        <v>26</v>
      </c>
      <c r="N29" s="143" t="s">
        <v>26</v>
      </c>
      <c r="O29" s="144" t="s">
        <v>26</v>
      </c>
      <c r="P29" s="144" t="s">
        <v>26</v>
      </c>
      <c r="Q29" s="145" t="s">
        <v>26</v>
      </c>
      <c r="R29" s="145" t="s">
        <v>26</v>
      </c>
      <c r="S29" s="146" t="s">
        <v>26</v>
      </c>
      <c r="T29" s="146" t="s">
        <v>26</v>
      </c>
      <c r="U29" s="147" t="s">
        <v>26</v>
      </c>
      <c r="V29" s="147" t="s">
        <v>26</v>
      </c>
      <c r="W29" s="148">
        <v>32</v>
      </c>
      <c r="X29" s="148">
        <f>F29-W29</f>
        <v>19968</v>
      </c>
      <c r="Y29" s="148"/>
      <c r="Z29" s="138"/>
    </row>
    <row r="30" spans="1:26" ht="21">
      <c r="A30" s="138">
        <v>24</v>
      </c>
      <c r="B30" s="139" t="s">
        <v>51</v>
      </c>
      <c r="C30" s="140"/>
      <c r="D30" s="139"/>
      <c r="E30" s="141"/>
      <c r="F30" s="142" t="s">
        <v>26</v>
      </c>
      <c r="G30" s="310" t="s">
        <v>26</v>
      </c>
      <c r="H30" s="310" t="s">
        <v>26</v>
      </c>
      <c r="I30" s="311" t="s">
        <v>26</v>
      </c>
      <c r="J30" s="311" t="s">
        <v>26</v>
      </c>
      <c r="K30" s="312" t="s">
        <v>26</v>
      </c>
      <c r="L30" s="312" t="s">
        <v>26</v>
      </c>
      <c r="M30" s="314" t="s">
        <v>26</v>
      </c>
      <c r="N30" s="143" t="s">
        <v>26</v>
      </c>
      <c r="O30" s="144" t="s">
        <v>26</v>
      </c>
      <c r="P30" s="144" t="s">
        <v>26</v>
      </c>
      <c r="Q30" s="145" t="s">
        <v>26</v>
      </c>
      <c r="R30" s="145" t="s">
        <v>26</v>
      </c>
      <c r="S30" s="146" t="s">
        <v>26</v>
      </c>
      <c r="T30" s="146" t="s">
        <v>26</v>
      </c>
      <c r="U30" s="147" t="s">
        <v>26</v>
      </c>
      <c r="V30" s="147" t="s">
        <v>26</v>
      </c>
      <c r="W30" s="148">
        <f>SUM(H30:S30)</f>
        <v>0</v>
      </c>
      <c r="X30" s="149" t="s">
        <v>26</v>
      </c>
      <c r="Y30" s="149"/>
      <c r="Z30" s="138"/>
    </row>
    <row r="31" spans="1:26" ht="21">
      <c r="A31" s="138">
        <v>25</v>
      </c>
      <c r="B31" s="139" t="s">
        <v>52</v>
      </c>
      <c r="C31" s="140"/>
      <c r="D31" s="139"/>
      <c r="E31" s="141"/>
      <c r="F31" s="142" t="s">
        <v>26</v>
      </c>
      <c r="G31" s="310" t="s">
        <v>26</v>
      </c>
      <c r="H31" s="310" t="s">
        <v>26</v>
      </c>
      <c r="I31" s="311" t="s">
        <v>26</v>
      </c>
      <c r="J31" s="311" t="s">
        <v>26</v>
      </c>
      <c r="K31" s="312" t="s">
        <v>26</v>
      </c>
      <c r="L31" s="312" t="s">
        <v>26</v>
      </c>
      <c r="M31" s="314" t="s">
        <v>26</v>
      </c>
      <c r="N31" s="143" t="s">
        <v>26</v>
      </c>
      <c r="O31" s="144" t="s">
        <v>26</v>
      </c>
      <c r="P31" s="144" t="s">
        <v>26</v>
      </c>
      <c r="Q31" s="145" t="s">
        <v>26</v>
      </c>
      <c r="R31" s="145" t="s">
        <v>26</v>
      </c>
      <c r="S31" s="146" t="s">
        <v>26</v>
      </c>
      <c r="T31" s="146" t="s">
        <v>26</v>
      </c>
      <c r="U31" s="147" t="s">
        <v>26</v>
      </c>
      <c r="V31" s="147" t="s">
        <v>26</v>
      </c>
      <c r="W31" s="148">
        <f>SUM(G31:S31)</f>
        <v>0</v>
      </c>
      <c r="X31" s="149" t="s">
        <v>26</v>
      </c>
      <c r="Y31" s="149"/>
      <c r="Z31" s="138"/>
    </row>
    <row r="32" spans="1:26" ht="21">
      <c r="A32" s="138">
        <v>26</v>
      </c>
      <c r="B32" s="139" t="s">
        <v>65</v>
      </c>
      <c r="C32" s="140"/>
      <c r="D32" s="139"/>
      <c r="E32" s="141"/>
      <c r="F32" s="142" t="s">
        <v>26</v>
      </c>
      <c r="G32" s="310" t="s">
        <v>26</v>
      </c>
      <c r="H32" s="310" t="s">
        <v>26</v>
      </c>
      <c r="I32" s="311" t="s">
        <v>26</v>
      </c>
      <c r="J32" s="311" t="s">
        <v>26</v>
      </c>
      <c r="K32" s="312" t="s">
        <v>26</v>
      </c>
      <c r="L32" s="312" t="s">
        <v>26</v>
      </c>
      <c r="M32" s="314" t="s">
        <v>26</v>
      </c>
      <c r="N32" s="143" t="s">
        <v>26</v>
      </c>
      <c r="O32" s="144" t="s">
        <v>26</v>
      </c>
      <c r="P32" s="144" t="s">
        <v>26</v>
      </c>
      <c r="Q32" s="145" t="s">
        <v>26</v>
      </c>
      <c r="R32" s="145" t="s">
        <v>26</v>
      </c>
      <c r="S32" s="146" t="s">
        <v>26</v>
      </c>
      <c r="T32" s="146" t="s">
        <v>26</v>
      </c>
      <c r="U32" s="147" t="s">
        <v>26</v>
      </c>
      <c r="V32" s="147" t="s">
        <v>26</v>
      </c>
      <c r="W32" s="148">
        <f>SUM(H32:S32)</f>
        <v>0</v>
      </c>
      <c r="X32" s="149" t="s">
        <v>26</v>
      </c>
      <c r="Y32" s="149"/>
      <c r="Z32" s="138"/>
    </row>
    <row r="33" spans="1:26" ht="21">
      <c r="A33" s="138"/>
      <c r="B33" s="139" t="s">
        <v>66</v>
      </c>
      <c r="C33" s="140"/>
      <c r="D33" s="139"/>
      <c r="E33" s="141"/>
      <c r="F33" s="142"/>
      <c r="G33" s="310" t="s">
        <v>26</v>
      </c>
      <c r="H33" s="310" t="s">
        <v>26</v>
      </c>
      <c r="I33" s="311" t="s">
        <v>26</v>
      </c>
      <c r="J33" s="311" t="s">
        <v>26</v>
      </c>
      <c r="K33" s="312" t="s">
        <v>26</v>
      </c>
      <c r="L33" s="312" t="s">
        <v>26</v>
      </c>
      <c r="M33" s="314" t="s">
        <v>26</v>
      </c>
      <c r="N33" s="143" t="s">
        <v>26</v>
      </c>
      <c r="O33" s="144" t="s">
        <v>26</v>
      </c>
      <c r="P33" s="144" t="s">
        <v>26</v>
      </c>
      <c r="Q33" s="145" t="s">
        <v>26</v>
      </c>
      <c r="R33" s="145" t="s">
        <v>26</v>
      </c>
      <c r="S33" s="146" t="s">
        <v>26</v>
      </c>
      <c r="T33" s="146" t="s">
        <v>26</v>
      </c>
      <c r="U33" s="147" t="s">
        <v>26</v>
      </c>
      <c r="V33" s="147" t="s">
        <v>26</v>
      </c>
      <c r="W33" s="148">
        <f>SUM(G33:S33)</f>
        <v>0</v>
      </c>
      <c r="X33" s="149" t="s">
        <v>26</v>
      </c>
      <c r="Y33" s="149"/>
      <c r="Z33" s="138"/>
    </row>
    <row r="34" spans="1:26" ht="21">
      <c r="A34" s="138">
        <v>27</v>
      </c>
      <c r="B34" s="139" t="s">
        <v>30</v>
      </c>
      <c r="C34" s="140"/>
      <c r="D34" s="139"/>
      <c r="E34" s="141"/>
      <c r="F34" s="142" t="s">
        <v>26</v>
      </c>
      <c r="G34" s="310" t="s">
        <v>26</v>
      </c>
      <c r="H34" s="310" t="s">
        <v>26</v>
      </c>
      <c r="I34" s="311" t="s">
        <v>26</v>
      </c>
      <c r="J34" s="311" t="s">
        <v>26</v>
      </c>
      <c r="K34" s="312" t="s">
        <v>26</v>
      </c>
      <c r="L34" s="312" t="s">
        <v>26</v>
      </c>
      <c r="M34" s="314" t="s">
        <v>26</v>
      </c>
      <c r="N34" s="143" t="s">
        <v>26</v>
      </c>
      <c r="O34" s="144" t="s">
        <v>26</v>
      </c>
      <c r="P34" s="144" t="s">
        <v>26</v>
      </c>
      <c r="Q34" s="145" t="s">
        <v>26</v>
      </c>
      <c r="R34" s="145" t="s">
        <v>26</v>
      </c>
      <c r="S34" s="146" t="s">
        <v>26</v>
      </c>
      <c r="T34" s="146" t="s">
        <v>26</v>
      </c>
      <c r="U34" s="147" t="s">
        <v>26</v>
      </c>
      <c r="V34" s="147" t="s">
        <v>26</v>
      </c>
      <c r="W34" s="148">
        <f>SUM(H34:S34)</f>
        <v>0</v>
      </c>
      <c r="X34" s="149" t="s">
        <v>26</v>
      </c>
      <c r="Y34" s="149"/>
      <c r="Z34" s="138"/>
    </row>
    <row r="35" spans="1:26" ht="21">
      <c r="A35" s="138">
        <v>28</v>
      </c>
      <c r="B35" s="139" t="s">
        <v>32</v>
      </c>
      <c r="C35" s="140"/>
      <c r="D35" s="139"/>
      <c r="E35" s="141"/>
      <c r="F35" s="142" t="s">
        <v>26</v>
      </c>
      <c r="G35" s="310" t="s">
        <v>26</v>
      </c>
      <c r="H35" s="310" t="s">
        <v>26</v>
      </c>
      <c r="I35" s="311" t="s">
        <v>26</v>
      </c>
      <c r="J35" s="311" t="s">
        <v>26</v>
      </c>
      <c r="K35" s="312" t="s">
        <v>26</v>
      </c>
      <c r="L35" s="312" t="s">
        <v>26</v>
      </c>
      <c r="M35" s="314" t="s">
        <v>26</v>
      </c>
      <c r="N35" s="143" t="s">
        <v>26</v>
      </c>
      <c r="O35" s="144" t="s">
        <v>26</v>
      </c>
      <c r="P35" s="144" t="s">
        <v>26</v>
      </c>
      <c r="Q35" s="145" t="s">
        <v>26</v>
      </c>
      <c r="R35" s="145" t="s">
        <v>26</v>
      </c>
      <c r="S35" s="146" t="s">
        <v>26</v>
      </c>
      <c r="T35" s="146" t="s">
        <v>26</v>
      </c>
      <c r="U35" s="147" t="s">
        <v>26</v>
      </c>
      <c r="V35" s="147" t="s">
        <v>26</v>
      </c>
      <c r="W35" s="148">
        <f>SUM(G35:S35)</f>
        <v>0</v>
      </c>
      <c r="X35" s="149" t="s">
        <v>26</v>
      </c>
      <c r="Y35" s="149"/>
      <c r="Z35" s="138"/>
    </row>
    <row r="36" spans="1:26" ht="21">
      <c r="A36" s="138">
        <v>29</v>
      </c>
      <c r="B36" s="139" t="s">
        <v>9</v>
      </c>
      <c r="C36" s="140"/>
      <c r="D36" s="139"/>
      <c r="E36" s="141"/>
      <c r="F36" s="142">
        <v>25000</v>
      </c>
      <c r="G36" s="318">
        <v>48</v>
      </c>
      <c r="H36" s="318">
        <v>1716</v>
      </c>
      <c r="I36" s="311" t="s">
        <v>26</v>
      </c>
      <c r="J36" s="311" t="s">
        <v>26</v>
      </c>
      <c r="K36" s="312" t="s">
        <v>26</v>
      </c>
      <c r="L36" s="312" t="s">
        <v>26</v>
      </c>
      <c r="M36" s="314" t="s">
        <v>26</v>
      </c>
      <c r="N36" s="143" t="s">
        <v>26</v>
      </c>
      <c r="O36" s="144" t="s">
        <v>26</v>
      </c>
      <c r="P36" s="144" t="s">
        <v>26</v>
      </c>
      <c r="Q36" s="145" t="s">
        <v>26</v>
      </c>
      <c r="R36" s="145" t="s">
        <v>26</v>
      </c>
      <c r="S36" s="146" t="s">
        <v>26</v>
      </c>
      <c r="T36" s="146" t="s">
        <v>26</v>
      </c>
      <c r="U36" s="147">
        <v>2</v>
      </c>
      <c r="V36" s="147">
        <v>8</v>
      </c>
      <c r="W36" s="148">
        <f>V36+H36</f>
        <v>1724</v>
      </c>
      <c r="X36" s="148">
        <f aca="true" t="shared" si="1" ref="X36:X41">F36-W36</f>
        <v>23276</v>
      </c>
      <c r="Y36" s="148"/>
      <c r="Z36" s="138"/>
    </row>
    <row r="37" spans="1:26" ht="21">
      <c r="A37" s="138">
        <v>30</v>
      </c>
      <c r="B37" s="139" t="s">
        <v>27</v>
      </c>
      <c r="C37" s="140"/>
      <c r="D37" s="139"/>
      <c r="E37" s="141"/>
      <c r="F37" s="142">
        <v>30000</v>
      </c>
      <c r="G37" s="318">
        <v>42</v>
      </c>
      <c r="H37" s="310">
        <v>1564</v>
      </c>
      <c r="I37" s="311" t="s">
        <v>26</v>
      </c>
      <c r="J37" s="311" t="s">
        <v>26</v>
      </c>
      <c r="K37" s="312" t="s">
        <v>26</v>
      </c>
      <c r="L37" s="312" t="s">
        <v>26</v>
      </c>
      <c r="M37" s="314" t="s">
        <v>26</v>
      </c>
      <c r="N37" s="143" t="s">
        <v>26</v>
      </c>
      <c r="O37" s="144" t="s">
        <v>26</v>
      </c>
      <c r="P37" s="144" t="s">
        <v>26</v>
      </c>
      <c r="Q37" s="145" t="s">
        <v>26</v>
      </c>
      <c r="R37" s="145" t="s">
        <v>26</v>
      </c>
      <c r="S37" s="146" t="s">
        <v>26</v>
      </c>
      <c r="T37" s="146" t="s">
        <v>26</v>
      </c>
      <c r="U37" s="147" t="s">
        <v>26</v>
      </c>
      <c r="V37" s="147" t="s">
        <v>26</v>
      </c>
      <c r="W37" s="148">
        <v>1564</v>
      </c>
      <c r="X37" s="148">
        <f t="shared" si="1"/>
        <v>28436</v>
      </c>
      <c r="Y37" s="148"/>
      <c r="Z37" s="138"/>
    </row>
    <row r="38" spans="1:26" ht="21">
      <c r="A38" s="138">
        <v>31</v>
      </c>
      <c r="B38" s="139" t="s">
        <v>39</v>
      </c>
      <c r="C38" s="140"/>
      <c r="D38" s="139"/>
      <c r="E38" s="141"/>
      <c r="F38" s="142">
        <v>2000</v>
      </c>
      <c r="G38" s="318">
        <v>1</v>
      </c>
      <c r="H38" s="315">
        <v>32</v>
      </c>
      <c r="I38" s="316" t="s">
        <v>26</v>
      </c>
      <c r="J38" s="316" t="s">
        <v>26</v>
      </c>
      <c r="K38" s="312" t="s">
        <v>26</v>
      </c>
      <c r="L38" s="312" t="s">
        <v>26</v>
      </c>
      <c r="M38" s="317" t="s">
        <v>26</v>
      </c>
      <c r="N38" s="143" t="s">
        <v>26</v>
      </c>
      <c r="O38" s="144" t="s">
        <v>26</v>
      </c>
      <c r="P38" s="144" t="s">
        <v>26</v>
      </c>
      <c r="Q38" s="145" t="s">
        <v>26</v>
      </c>
      <c r="R38" s="145" t="s">
        <v>26</v>
      </c>
      <c r="S38" s="146" t="s">
        <v>26</v>
      </c>
      <c r="T38" s="146" t="s">
        <v>26</v>
      </c>
      <c r="U38" s="147" t="s">
        <v>26</v>
      </c>
      <c r="V38" s="147" t="s">
        <v>26</v>
      </c>
      <c r="W38" s="148">
        <v>32</v>
      </c>
      <c r="X38" s="148">
        <f t="shared" si="1"/>
        <v>1968</v>
      </c>
      <c r="Y38" s="148"/>
      <c r="Z38" s="138"/>
    </row>
    <row r="39" spans="1:26" ht="21">
      <c r="A39" s="138">
        <v>32</v>
      </c>
      <c r="B39" s="139" t="s">
        <v>10</v>
      </c>
      <c r="C39" s="140"/>
      <c r="D39" s="139"/>
      <c r="E39" s="141"/>
      <c r="F39" s="142">
        <v>30000</v>
      </c>
      <c r="G39" s="318">
        <v>6</v>
      </c>
      <c r="H39" s="310">
        <v>317</v>
      </c>
      <c r="I39" s="311" t="s">
        <v>26</v>
      </c>
      <c r="J39" s="311" t="s">
        <v>26</v>
      </c>
      <c r="K39" s="312" t="s">
        <v>26</v>
      </c>
      <c r="L39" s="312" t="s">
        <v>26</v>
      </c>
      <c r="M39" s="314" t="s">
        <v>26</v>
      </c>
      <c r="N39" s="143" t="s">
        <v>26</v>
      </c>
      <c r="O39" s="144" t="s">
        <v>26</v>
      </c>
      <c r="P39" s="144" t="s">
        <v>26</v>
      </c>
      <c r="Q39" s="145" t="s">
        <v>26</v>
      </c>
      <c r="R39" s="145" t="s">
        <v>26</v>
      </c>
      <c r="S39" s="146" t="s">
        <v>26</v>
      </c>
      <c r="T39" s="146" t="s">
        <v>26</v>
      </c>
      <c r="U39" s="147">
        <v>97</v>
      </c>
      <c r="V39" s="147">
        <v>291</v>
      </c>
      <c r="W39" s="148">
        <f>V39+H39</f>
        <v>608</v>
      </c>
      <c r="X39" s="148">
        <f t="shared" si="1"/>
        <v>29392</v>
      </c>
      <c r="Y39" s="148"/>
      <c r="Z39" s="138"/>
    </row>
    <row r="40" spans="1:26" ht="21">
      <c r="A40" s="138">
        <v>33</v>
      </c>
      <c r="B40" s="139" t="s">
        <v>18</v>
      </c>
      <c r="C40" s="140"/>
      <c r="D40" s="139"/>
      <c r="E40" s="141"/>
      <c r="F40" s="142">
        <v>250000</v>
      </c>
      <c r="G40" s="318">
        <v>153</v>
      </c>
      <c r="H40" s="310">
        <v>5653</v>
      </c>
      <c r="I40" s="311" t="s">
        <v>26</v>
      </c>
      <c r="J40" s="311" t="s">
        <v>26</v>
      </c>
      <c r="K40" s="312" t="s">
        <v>26</v>
      </c>
      <c r="L40" s="312" t="s">
        <v>26</v>
      </c>
      <c r="M40" s="314">
        <v>5</v>
      </c>
      <c r="N40" s="143">
        <v>81</v>
      </c>
      <c r="O40" s="144" t="s">
        <v>26</v>
      </c>
      <c r="P40" s="144" t="s">
        <v>26</v>
      </c>
      <c r="Q40" s="145" t="s">
        <v>26</v>
      </c>
      <c r="R40" s="145" t="s">
        <v>26</v>
      </c>
      <c r="S40" s="146" t="s">
        <v>26</v>
      </c>
      <c r="T40" s="146" t="s">
        <v>26</v>
      </c>
      <c r="U40" s="147">
        <v>6792</v>
      </c>
      <c r="V40" s="147">
        <v>19541</v>
      </c>
      <c r="W40" s="148">
        <f>H40+N40+V40</f>
        <v>25275</v>
      </c>
      <c r="X40" s="148">
        <f t="shared" si="1"/>
        <v>224725</v>
      </c>
      <c r="Y40" s="148"/>
      <c r="Z40" s="138"/>
    </row>
    <row r="41" spans="1:26" ht="21">
      <c r="A41" s="138">
        <v>34</v>
      </c>
      <c r="B41" s="139" t="s">
        <v>17</v>
      </c>
      <c r="C41" s="140"/>
      <c r="D41" s="139"/>
      <c r="E41" s="141"/>
      <c r="F41" s="142">
        <v>55000</v>
      </c>
      <c r="G41" s="318">
        <v>19</v>
      </c>
      <c r="H41" s="310">
        <v>723</v>
      </c>
      <c r="I41" s="311" t="s">
        <v>26</v>
      </c>
      <c r="J41" s="311" t="s">
        <v>26</v>
      </c>
      <c r="K41" s="312" t="s">
        <v>26</v>
      </c>
      <c r="L41" s="312" t="s">
        <v>26</v>
      </c>
      <c r="M41" s="314" t="s">
        <v>26</v>
      </c>
      <c r="N41" s="143" t="s">
        <v>26</v>
      </c>
      <c r="O41" s="144" t="s">
        <v>26</v>
      </c>
      <c r="P41" s="144" t="s">
        <v>26</v>
      </c>
      <c r="Q41" s="145" t="s">
        <v>26</v>
      </c>
      <c r="R41" s="145" t="s">
        <v>26</v>
      </c>
      <c r="S41" s="146" t="s">
        <v>26</v>
      </c>
      <c r="T41" s="146" t="s">
        <v>26</v>
      </c>
      <c r="U41" s="147" t="s">
        <v>26</v>
      </c>
      <c r="V41" s="147" t="s">
        <v>26</v>
      </c>
      <c r="W41" s="148">
        <v>723</v>
      </c>
      <c r="X41" s="148">
        <f t="shared" si="1"/>
        <v>54277</v>
      </c>
      <c r="Y41" s="148"/>
      <c r="Z41" s="138"/>
    </row>
    <row r="42" spans="1:26" ht="21">
      <c r="A42" s="138">
        <v>35</v>
      </c>
      <c r="B42" s="139" t="s">
        <v>80</v>
      </c>
      <c r="C42" s="140"/>
      <c r="D42" s="139"/>
      <c r="E42" s="141"/>
      <c r="F42" s="142" t="s">
        <v>26</v>
      </c>
      <c r="G42" s="315" t="s">
        <v>26</v>
      </c>
      <c r="H42" s="310" t="s">
        <v>26</v>
      </c>
      <c r="I42" s="311" t="s">
        <v>26</v>
      </c>
      <c r="J42" s="311" t="s">
        <v>26</v>
      </c>
      <c r="K42" s="312" t="s">
        <v>26</v>
      </c>
      <c r="L42" s="312" t="s">
        <v>26</v>
      </c>
      <c r="M42" s="314" t="s">
        <v>26</v>
      </c>
      <c r="N42" s="143" t="s">
        <v>26</v>
      </c>
      <c r="O42" s="144" t="s">
        <v>26</v>
      </c>
      <c r="P42" s="144" t="s">
        <v>26</v>
      </c>
      <c r="Q42" s="145" t="s">
        <v>26</v>
      </c>
      <c r="R42" s="145" t="s">
        <v>26</v>
      </c>
      <c r="S42" s="146" t="s">
        <v>26</v>
      </c>
      <c r="T42" s="146" t="s">
        <v>26</v>
      </c>
      <c r="U42" s="147" t="s">
        <v>26</v>
      </c>
      <c r="V42" s="147" t="s">
        <v>26</v>
      </c>
      <c r="W42" s="148">
        <f>SUM(H42:S42)</f>
        <v>0</v>
      </c>
      <c r="X42" s="149" t="s">
        <v>26</v>
      </c>
      <c r="Y42" s="149"/>
      <c r="Z42" s="138"/>
    </row>
    <row r="43" spans="1:26" ht="21">
      <c r="A43" s="138">
        <v>36</v>
      </c>
      <c r="B43" s="139" t="s">
        <v>63</v>
      </c>
      <c r="C43" s="140"/>
      <c r="D43" s="139"/>
      <c r="E43" s="141"/>
      <c r="F43" s="142" t="s">
        <v>26</v>
      </c>
      <c r="G43" s="310" t="s">
        <v>26</v>
      </c>
      <c r="H43" s="310" t="s">
        <v>26</v>
      </c>
      <c r="I43" s="311" t="s">
        <v>26</v>
      </c>
      <c r="J43" s="311" t="s">
        <v>26</v>
      </c>
      <c r="K43" s="312" t="s">
        <v>26</v>
      </c>
      <c r="L43" s="312" t="s">
        <v>26</v>
      </c>
      <c r="M43" s="314" t="s">
        <v>26</v>
      </c>
      <c r="N43" s="143" t="s">
        <v>26</v>
      </c>
      <c r="O43" s="144" t="s">
        <v>26</v>
      </c>
      <c r="P43" s="144" t="s">
        <v>26</v>
      </c>
      <c r="Q43" s="145" t="s">
        <v>26</v>
      </c>
      <c r="R43" s="145" t="s">
        <v>26</v>
      </c>
      <c r="S43" s="146" t="s">
        <v>26</v>
      </c>
      <c r="T43" s="146" t="s">
        <v>26</v>
      </c>
      <c r="U43" s="147" t="s">
        <v>26</v>
      </c>
      <c r="V43" s="147" t="s">
        <v>26</v>
      </c>
      <c r="W43" s="148">
        <f>SUM(G43:S43)</f>
        <v>0</v>
      </c>
      <c r="X43" s="149" t="s">
        <v>26</v>
      </c>
      <c r="Y43" s="149"/>
      <c r="Z43" s="138"/>
    </row>
    <row r="44" spans="1:26" ht="21">
      <c r="A44" s="138">
        <v>37</v>
      </c>
      <c r="B44" s="139" t="s">
        <v>61</v>
      </c>
      <c r="C44" s="140"/>
      <c r="D44" s="139"/>
      <c r="E44" s="141"/>
      <c r="F44" s="142" t="s">
        <v>26</v>
      </c>
      <c r="G44" s="310" t="s">
        <v>26</v>
      </c>
      <c r="H44" s="310" t="s">
        <v>26</v>
      </c>
      <c r="I44" s="311" t="s">
        <v>26</v>
      </c>
      <c r="J44" s="311" t="s">
        <v>26</v>
      </c>
      <c r="K44" s="312" t="s">
        <v>26</v>
      </c>
      <c r="L44" s="312" t="s">
        <v>26</v>
      </c>
      <c r="M44" s="314" t="s">
        <v>26</v>
      </c>
      <c r="N44" s="143" t="s">
        <v>26</v>
      </c>
      <c r="O44" s="144" t="s">
        <v>26</v>
      </c>
      <c r="P44" s="144" t="s">
        <v>26</v>
      </c>
      <c r="Q44" s="145" t="s">
        <v>26</v>
      </c>
      <c r="R44" s="145" t="s">
        <v>26</v>
      </c>
      <c r="S44" s="146" t="s">
        <v>26</v>
      </c>
      <c r="T44" s="146" t="s">
        <v>26</v>
      </c>
      <c r="U44" s="147" t="s">
        <v>26</v>
      </c>
      <c r="V44" s="147" t="s">
        <v>26</v>
      </c>
      <c r="W44" s="148">
        <f>SUM(H44:S44)</f>
        <v>0</v>
      </c>
      <c r="X44" s="149" t="s">
        <v>26</v>
      </c>
      <c r="Y44" s="149"/>
      <c r="Z44" s="138"/>
    </row>
    <row r="45" spans="1:26" ht="21">
      <c r="A45" s="138">
        <v>38</v>
      </c>
      <c r="B45" s="139" t="s">
        <v>55</v>
      </c>
      <c r="C45" s="140"/>
      <c r="D45" s="139"/>
      <c r="E45" s="141"/>
      <c r="F45" s="142" t="s">
        <v>26</v>
      </c>
      <c r="G45" s="310" t="s">
        <v>26</v>
      </c>
      <c r="H45" s="310" t="s">
        <v>26</v>
      </c>
      <c r="I45" s="311" t="s">
        <v>26</v>
      </c>
      <c r="J45" s="311" t="s">
        <v>26</v>
      </c>
      <c r="K45" s="312" t="s">
        <v>26</v>
      </c>
      <c r="L45" s="312" t="s">
        <v>26</v>
      </c>
      <c r="M45" s="314" t="s">
        <v>26</v>
      </c>
      <c r="N45" s="143" t="s">
        <v>26</v>
      </c>
      <c r="O45" s="144" t="s">
        <v>26</v>
      </c>
      <c r="P45" s="144" t="s">
        <v>26</v>
      </c>
      <c r="Q45" s="145" t="s">
        <v>26</v>
      </c>
      <c r="R45" s="145" t="s">
        <v>26</v>
      </c>
      <c r="S45" s="146" t="s">
        <v>26</v>
      </c>
      <c r="T45" s="146" t="s">
        <v>26</v>
      </c>
      <c r="U45" s="147" t="s">
        <v>26</v>
      </c>
      <c r="V45" s="147" t="s">
        <v>26</v>
      </c>
      <c r="W45" s="148">
        <f>SUM(G45:S45)</f>
        <v>0</v>
      </c>
      <c r="X45" s="149" t="s">
        <v>26</v>
      </c>
      <c r="Y45" s="149"/>
      <c r="Z45" s="138"/>
    </row>
    <row r="46" spans="1:26" ht="21">
      <c r="A46" s="138">
        <v>39</v>
      </c>
      <c r="B46" s="139" t="s">
        <v>59</v>
      </c>
      <c r="C46" s="140"/>
      <c r="D46" s="139"/>
      <c r="E46" s="141"/>
      <c r="F46" s="142" t="s">
        <v>26</v>
      </c>
      <c r="G46" s="310" t="s">
        <v>26</v>
      </c>
      <c r="H46" s="310" t="s">
        <v>26</v>
      </c>
      <c r="I46" s="311" t="s">
        <v>26</v>
      </c>
      <c r="J46" s="311" t="s">
        <v>26</v>
      </c>
      <c r="K46" s="312" t="s">
        <v>26</v>
      </c>
      <c r="L46" s="312" t="s">
        <v>26</v>
      </c>
      <c r="M46" s="314" t="s">
        <v>26</v>
      </c>
      <c r="N46" s="143" t="s">
        <v>26</v>
      </c>
      <c r="O46" s="144" t="s">
        <v>26</v>
      </c>
      <c r="P46" s="144" t="s">
        <v>26</v>
      </c>
      <c r="Q46" s="145" t="s">
        <v>26</v>
      </c>
      <c r="R46" s="145" t="s">
        <v>26</v>
      </c>
      <c r="S46" s="146" t="s">
        <v>26</v>
      </c>
      <c r="T46" s="146" t="s">
        <v>26</v>
      </c>
      <c r="U46" s="147" t="s">
        <v>26</v>
      </c>
      <c r="V46" s="147" t="s">
        <v>26</v>
      </c>
      <c r="W46" s="148">
        <f>SUM(H46:S46)</f>
        <v>0</v>
      </c>
      <c r="X46" s="149" t="s">
        <v>26</v>
      </c>
      <c r="Y46" s="149"/>
      <c r="Z46" s="138"/>
    </row>
    <row r="47" spans="1:26" ht="21">
      <c r="A47" s="138">
        <v>40</v>
      </c>
      <c r="B47" s="139" t="s">
        <v>64</v>
      </c>
      <c r="C47" s="140"/>
      <c r="D47" s="139"/>
      <c r="E47" s="141"/>
      <c r="F47" s="142" t="s">
        <v>26</v>
      </c>
      <c r="G47" s="310" t="s">
        <v>26</v>
      </c>
      <c r="H47" s="310" t="s">
        <v>26</v>
      </c>
      <c r="I47" s="311" t="s">
        <v>26</v>
      </c>
      <c r="J47" s="311" t="s">
        <v>26</v>
      </c>
      <c r="K47" s="312" t="s">
        <v>26</v>
      </c>
      <c r="L47" s="312" t="s">
        <v>26</v>
      </c>
      <c r="M47" s="314" t="s">
        <v>26</v>
      </c>
      <c r="N47" s="143" t="s">
        <v>26</v>
      </c>
      <c r="O47" s="144" t="s">
        <v>26</v>
      </c>
      <c r="P47" s="144" t="s">
        <v>26</v>
      </c>
      <c r="Q47" s="145" t="s">
        <v>26</v>
      </c>
      <c r="R47" s="145" t="s">
        <v>26</v>
      </c>
      <c r="S47" s="146" t="s">
        <v>26</v>
      </c>
      <c r="T47" s="146" t="s">
        <v>26</v>
      </c>
      <c r="U47" s="147" t="s">
        <v>26</v>
      </c>
      <c r="V47" s="147" t="s">
        <v>26</v>
      </c>
      <c r="W47" s="148">
        <f>SUM(G47:S47)</f>
        <v>0</v>
      </c>
      <c r="X47" s="149" t="s">
        <v>26</v>
      </c>
      <c r="Y47" s="149"/>
      <c r="Z47" s="138"/>
    </row>
    <row r="48" spans="1:26" ht="21">
      <c r="A48" s="138">
        <v>41</v>
      </c>
      <c r="B48" s="139" t="s">
        <v>79</v>
      </c>
      <c r="C48" s="140"/>
      <c r="D48" s="139"/>
      <c r="E48" s="141"/>
      <c r="F48" s="142" t="s">
        <v>26</v>
      </c>
      <c r="G48" s="315" t="s">
        <v>26</v>
      </c>
      <c r="H48" s="310" t="s">
        <v>26</v>
      </c>
      <c r="I48" s="311" t="s">
        <v>26</v>
      </c>
      <c r="J48" s="311" t="s">
        <v>26</v>
      </c>
      <c r="K48" s="312" t="s">
        <v>26</v>
      </c>
      <c r="L48" s="312" t="s">
        <v>26</v>
      </c>
      <c r="M48" s="314" t="s">
        <v>26</v>
      </c>
      <c r="N48" s="143" t="s">
        <v>26</v>
      </c>
      <c r="O48" s="144" t="s">
        <v>26</v>
      </c>
      <c r="P48" s="144" t="s">
        <v>26</v>
      </c>
      <c r="Q48" s="145" t="s">
        <v>26</v>
      </c>
      <c r="R48" s="145" t="s">
        <v>26</v>
      </c>
      <c r="S48" s="146" t="s">
        <v>26</v>
      </c>
      <c r="T48" s="146" t="s">
        <v>26</v>
      </c>
      <c r="U48" s="147" t="s">
        <v>26</v>
      </c>
      <c r="V48" s="147" t="s">
        <v>26</v>
      </c>
      <c r="W48" s="148">
        <f>SUM(H48:S48)</f>
        <v>0</v>
      </c>
      <c r="X48" s="149" t="s">
        <v>26</v>
      </c>
      <c r="Y48" s="149"/>
      <c r="Z48" s="138"/>
    </row>
    <row r="49" spans="1:26" s="155" customFormat="1" ht="21">
      <c r="A49" s="151">
        <v>42</v>
      </c>
      <c r="B49" s="152" t="s">
        <v>11</v>
      </c>
      <c r="C49" s="153"/>
      <c r="D49" s="152"/>
      <c r="E49" s="154"/>
      <c r="F49" s="142">
        <v>80000</v>
      </c>
      <c r="G49" s="318">
        <v>54</v>
      </c>
      <c r="H49" s="310">
        <v>2048</v>
      </c>
      <c r="I49" s="311" t="s">
        <v>26</v>
      </c>
      <c r="J49" s="311" t="s">
        <v>26</v>
      </c>
      <c r="K49" s="312" t="s">
        <v>26</v>
      </c>
      <c r="L49" s="312" t="s">
        <v>26</v>
      </c>
      <c r="M49" s="314" t="s">
        <v>26</v>
      </c>
      <c r="N49" s="143" t="s">
        <v>26</v>
      </c>
      <c r="O49" s="144" t="s">
        <v>26</v>
      </c>
      <c r="P49" s="144" t="s">
        <v>26</v>
      </c>
      <c r="Q49" s="145" t="s">
        <v>26</v>
      </c>
      <c r="R49" s="145" t="s">
        <v>26</v>
      </c>
      <c r="S49" s="146" t="s">
        <v>26</v>
      </c>
      <c r="T49" s="146" t="s">
        <v>26</v>
      </c>
      <c r="U49" s="147" t="s">
        <v>26</v>
      </c>
      <c r="V49" s="147" t="s">
        <v>26</v>
      </c>
      <c r="W49" s="148">
        <v>2048</v>
      </c>
      <c r="X49" s="148">
        <f>F49-W49</f>
        <v>77952</v>
      </c>
      <c r="Y49" s="148"/>
      <c r="Z49" s="151"/>
    </row>
    <row r="50" spans="1:150" s="159" customFormat="1" ht="21">
      <c r="A50" s="151">
        <v>43</v>
      </c>
      <c r="B50" s="152" t="s">
        <v>33</v>
      </c>
      <c r="C50" s="153"/>
      <c r="D50" s="152"/>
      <c r="E50" s="154"/>
      <c r="F50" s="142">
        <v>80000</v>
      </c>
      <c r="G50" s="318">
        <v>5</v>
      </c>
      <c r="H50" s="310">
        <v>220</v>
      </c>
      <c r="I50" s="311">
        <v>14</v>
      </c>
      <c r="J50" s="311">
        <v>711</v>
      </c>
      <c r="K50" s="312" t="s">
        <v>26</v>
      </c>
      <c r="L50" s="312" t="s">
        <v>26</v>
      </c>
      <c r="M50" s="314">
        <v>47</v>
      </c>
      <c r="N50" s="143">
        <v>1034</v>
      </c>
      <c r="O50" s="144" t="s">
        <v>26</v>
      </c>
      <c r="P50" s="144" t="s">
        <v>26</v>
      </c>
      <c r="Q50" s="145" t="s">
        <v>26</v>
      </c>
      <c r="R50" s="145" t="s">
        <v>26</v>
      </c>
      <c r="S50" s="146" t="s">
        <v>26</v>
      </c>
      <c r="T50" s="146" t="s">
        <v>26</v>
      </c>
      <c r="U50" s="147" t="s">
        <v>26</v>
      </c>
      <c r="V50" s="147" t="s">
        <v>26</v>
      </c>
      <c r="W50" s="148">
        <f>N50+J50+H50</f>
        <v>1965</v>
      </c>
      <c r="X50" s="149"/>
      <c r="Y50" s="149"/>
      <c r="Z50" s="156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</row>
    <row r="51" spans="1:26" ht="21">
      <c r="A51" s="138">
        <v>44</v>
      </c>
      <c r="B51" s="139" t="s">
        <v>12</v>
      </c>
      <c r="C51" s="140"/>
      <c r="D51" s="139"/>
      <c r="E51" s="141"/>
      <c r="F51" s="142">
        <v>100000</v>
      </c>
      <c r="G51" s="310" t="s">
        <v>26</v>
      </c>
      <c r="H51" s="310" t="s">
        <v>26</v>
      </c>
      <c r="I51" s="311" t="s">
        <v>26</v>
      </c>
      <c r="J51" s="311" t="s">
        <v>26</v>
      </c>
      <c r="K51" s="312" t="s">
        <v>26</v>
      </c>
      <c r="L51" s="312" t="s">
        <v>26</v>
      </c>
      <c r="M51" s="314" t="s">
        <v>26</v>
      </c>
      <c r="N51" s="143" t="s">
        <v>26</v>
      </c>
      <c r="O51" s="144" t="s">
        <v>26</v>
      </c>
      <c r="P51" s="144" t="s">
        <v>26</v>
      </c>
      <c r="Q51" s="145" t="s">
        <v>26</v>
      </c>
      <c r="R51" s="145" t="s">
        <v>26</v>
      </c>
      <c r="S51" s="146" t="s">
        <v>26</v>
      </c>
      <c r="T51" s="146" t="s">
        <v>26</v>
      </c>
      <c r="U51" s="147" t="s">
        <v>26</v>
      </c>
      <c r="V51" s="147" t="s">
        <v>26</v>
      </c>
      <c r="W51" s="148">
        <f>SUM(G51:S51)</f>
        <v>0</v>
      </c>
      <c r="X51" s="148">
        <f>F51-W51</f>
        <v>100000</v>
      </c>
      <c r="Y51" s="148"/>
      <c r="Z51" s="138"/>
    </row>
    <row r="52" spans="1:26" ht="21">
      <c r="A52" s="138">
        <v>45</v>
      </c>
      <c r="B52" s="139" t="s">
        <v>37</v>
      </c>
      <c r="C52" s="140"/>
      <c r="D52" s="139"/>
      <c r="E52" s="141"/>
      <c r="F52" s="142">
        <v>20000</v>
      </c>
      <c r="G52" s="318">
        <v>6</v>
      </c>
      <c r="H52" s="310">
        <v>287</v>
      </c>
      <c r="I52" s="311" t="s">
        <v>26</v>
      </c>
      <c r="J52" s="311" t="s">
        <v>26</v>
      </c>
      <c r="K52" s="312" t="s">
        <v>26</v>
      </c>
      <c r="L52" s="312" t="s">
        <v>26</v>
      </c>
      <c r="M52" s="314" t="s">
        <v>26</v>
      </c>
      <c r="N52" s="143" t="s">
        <v>26</v>
      </c>
      <c r="O52" s="144" t="s">
        <v>26</v>
      </c>
      <c r="P52" s="144" t="s">
        <v>26</v>
      </c>
      <c r="Q52" s="145" t="s">
        <v>26</v>
      </c>
      <c r="R52" s="145" t="s">
        <v>26</v>
      </c>
      <c r="S52" s="146" t="s">
        <v>26</v>
      </c>
      <c r="T52" s="146" t="s">
        <v>26</v>
      </c>
      <c r="U52" s="147" t="s">
        <v>26</v>
      </c>
      <c r="V52" s="147" t="s">
        <v>26</v>
      </c>
      <c r="W52" s="148">
        <v>287</v>
      </c>
      <c r="X52" s="148">
        <f>F52-W52</f>
        <v>19713</v>
      </c>
      <c r="Y52" s="148"/>
      <c r="Z52" s="138"/>
    </row>
    <row r="53" spans="1:26" ht="21">
      <c r="A53" s="138">
        <v>46</v>
      </c>
      <c r="B53" s="139" t="s">
        <v>131</v>
      </c>
      <c r="C53" s="140"/>
      <c r="D53" s="139"/>
      <c r="E53" s="141"/>
      <c r="F53" s="142" t="s">
        <v>26</v>
      </c>
      <c r="G53" s="310" t="s">
        <v>26</v>
      </c>
      <c r="H53" s="310" t="s">
        <v>26</v>
      </c>
      <c r="I53" s="311" t="s">
        <v>26</v>
      </c>
      <c r="J53" s="311" t="s">
        <v>26</v>
      </c>
      <c r="K53" s="312" t="s">
        <v>26</v>
      </c>
      <c r="L53" s="312" t="s">
        <v>26</v>
      </c>
      <c r="M53" s="314" t="s">
        <v>26</v>
      </c>
      <c r="N53" s="143" t="s">
        <v>26</v>
      </c>
      <c r="O53" s="144" t="s">
        <v>26</v>
      </c>
      <c r="P53" s="144" t="s">
        <v>26</v>
      </c>
      <c r="Q53" s="145" t="s">
        <v>26</v>
      </c>
      <c r="R53" s="145" t="s">
        <v>26</v>
      </c>
      <c r="S53" s="146" t="s">
        <v>26</v>
      </c>
      <c r="T53" s="146" t="s">
        <v>26</v>
      </c>
      <c r="U53" s="147" t="s">
        <v>26</v>
      </c>
      <c r="V53" s="147" t="s">
        <v>26</v>
      </c>
      <c r="W53" s="148">
        <f>SUM(G53:S53)</f>
        <v>0</v>
      </c>
      <c r="X53" s="149" t="s">
        <v>26</v>
      </c>
      <c r="Y53" s="149"/>
      <c r="Z53" s="138"/>
    </row>
    <row r="54" spans="1:26" ht="21">
      <c r="A54" s="138">
        <v>47</v>
      </c>
      <c r="B54" s="139" t="s">
        <v>53</v>
      </c>
      <c r="C54" s="140"/>
      <c r="D54" s="139"/>
      <c r="E54" s="141"/>
      <c r="F54" s="142" t="s">
        <v>26</v>
      </c>
      <c r="G54" s="310" t="s">
        <v>26</v>
      </c>
      <c r="H54" s="310" t="s">
        <v>26</v>
      </c>
      <c r="I54" s="311" t="s">
        <v>26</v>
      </c>
      <c r="J54" s="311" t="s">
        <v>26</v>
      </c>
      <c r="K54" s="312" t="s">
        <v>26</v>
      </c>
      <c r="L54" s="312" t="s">
        <v>26</v>
      </c>
      <c r="M54" s="314" t="s">
        <v>26</v>
      </c>
      <c r="N54" s="143" t="s">
        <v>26</v>
      </c>
      <c r="O54" s="144" t="s">
        <v>26</v>
      </c>
      <c r="P54" s="144" t="s">
        <v>26</v>
      </c>
      <c r="Q54" s="145" t="s">
        <v>26</v>
      </c>
      <c r="R54" s="145" t="s">
        <v>26</v>
      </c>
      <c r="S54" s="146" t="s">
        <v>26</v>
      </c>
      <c r="T54" s="146" t="s">
        <v>26</v>
      </c>
      <c r="U54" s="147" t="s">
        <v>26</v>
      </c>
      <c r="V54" s="147" t="s">
        <v>26</v>
      </c>
      <c r="W54" s="148">
        <f>SUM(H54:S54)</f>
        <v>0</v>
      </c>
      <c r="X54" s="149" t="s">
        <v>26</v>
      </c>
      <c r="Y54" s="149"/>
      <c r="Z54" s="138"/>
    </row>
    <row r="55" spans="1:26" ht="21">
      <c r="A55" s="138">
        <v>48</v>
      </c>
      <c r="B55" s="139" t="s">
        <v>47</v>
      </c>
      <c r="C55" s="140"/>
      <c r="D55" s="139"/>
      <c r="E55" s="141"/>
      <c r="F55" s="142" t="s">
        <v>26</v>
      </c>
      <c r="G55" s="310" t="s">
        <v>26</v>
      </c>
      <c r="H55" s="310" t="s">
        <v>26</v>
      </c>
      <c r="I55" s="311" t="s">
        <v>26</v>
      </c>
      <c r="J55" s="311" t="s">
        <v>26</v>
      </c>
      <c r="K55" s="312" t="s">
        <v>26</v>
      </c>
      <c r="L55" s="312" t="s">
        <v>26</v>
      </c>
      <c r="M55" s="314" t="s">
        <v>26</v>
      </c>
      <c r="N55" s="143" t="s">
        <v>26</v>
      </c>
      <c r="O55" s="144" t="s">
        <v>26</v>
      </c>
      <c r="P55" s="144" t="s">
        <v>26</v>
      </c>
      <c r="Q55" s="145" t="s">
        <v>26</v>
      </c>
      <c r="R55" s="145" t="s">
        <v>26</v>
      </c>
      <c r="S55" s="146" t="s">
        <v>26</v>
      </c>
      <c r="T55" s="146" t="s">
        <v>26</v>
      </c>
      <c r="U55" s="147" t="s">
        <v>26</v>
      </c>
      <c r="V55" s="147" t="s">
        <v>26</v>
      </c>
      <c r="W55" s="148">
        <f>SUM(G55:S55)</f>
        <v>0</v>
      </c>
      <c r="X55" s="149" t="s">
        <v>26</v>
      </c>
      <c r="Y55" s="149"/>
      <c r="Z55" s="138"/>
    </row>
    <row r="56" spans="1:26" ht="21">
      <c r="A56" s="138">
        <v>49</v>
      </c>
      <c r="B56" s="139" t="s">
        <v>16</v>
      </c>
      <c r="C56" s="140"/>
      <c r="D56" s="139"/>
      <c r="E56" s="141"/>
      <c r="F56" s="142">
        <v>5000</v>
      </c>
      <c r="G56" s="315" t="s">
        <v>26</v>
      </c>
      <c r="H56" s="315" t="s">
        <v>26</v>
      </c>
      <c r="I56" s="316" t="s">
        <v>26</v>
      </c>
      <c r="J56" s="316" t="s">
        <v>26</v>
      </c>
      <c r="K56" s="312" t="s">
        <v>26</v>
      </c>
      <c r="L56" s="312" t="s">
        <v>26</v>
      </c>
      <c r="M56" s="317" t="s">
        <v>26</v>
      </c>
      <c r="N56" s="143" t="s">
        <v>26</v>
      </c>
      <c r="O56" s="144" t="s">
        <v>26</v>
      </c>
      <c r="P56" s="144" t="s">
        <v>26</v>
      </c>
      <c r="Q56" s="145" t="s">
        <v>26</v>
      </c>
      <c r="R56" s="145" t="s">
        <v>26</v>
      </c>
      <c r="S56" s="146" t="s">
        <v>26</v>
      </c>
      <c r="T56" s="146" t="s">
        <v>26</v>
      </c>
      <c r="U56" s="147" t="s">
        <v>26</v>
      </c>
      <c r="V56" s="147" t="s">
        <v>26</v>
      </c>
      <c r="W56" s="148">
        <f>SUM(H56:S56)</f>
        <v>0</v>
      </c>
      <c r="X56" s="148">
        <f aca="true" t="shared" si="2" ref="X56:X66">F56-W56</f>
        <v>5000</v>
      </c>
      <c r="Y56" s="148"/>
      <c r="Z56" s="138"/>
    </row>
    <row r="57" spans="1:26" ht="21">
      <c r="A57" s="138">
        <v>50</v>
      </c>
      <c r="B57" s="139" t="s">
        <v>13</v>
      </c>
      <c r="C57" s="140"/>
      <c r="D57" s="139"/>
      <c r="E57" s="141"/>
      <c r="F57" s="142">
        <v>40000</v>
      </c>
      <c r="G57" s="310">
        <v>19</v>
      </c>
      <c r="H57" s="310">
        <v>905</v>
      </c>
      <c r="I57" s="311" t="s">
        <v>26</v>
      </c>
      <c r="J57" s="311" t="s">
        <v>26</v>
      </c>
      <c r="K57" s="312" t="s">
        <v>26</v>
      </c>
      <c r="L57" s="312" t="s">
        <v>26</v>
      </c>
      <c r="M57" s="314" t="s">
        <v>26</v>
      </c>
      <c r="N57" s="143" t="s">
        <v>26</v>
      </c>
      <c r="O57" s="144" t="s">
        <v>26</v>
      </c>
      <c r="P57" s="144" t="s">
        <v>26</v>
      </c>
      <c r="Q57" s="145" t="s">
        <v>26</v>
      </c>
      <c r="R57" s="145" t="s">
        <v>26</v>
      </c>
      <c r="S57" s="146" t="s">
        <v>26</v>
      </c>
      <c r="T57" s="146" t="s">
        <v>26</v>
      </c>
      <c r="U57" s="147" t="s">
        <v>26</v>
      </c>
      <c r="V57" s="147" t="s">
        <v>26</v>
      </c>
      <c r="W57" s="148">
        <v>905</v>
      </c>
      <c r="X57" s="148">
        <f t="shared" si="2"/>
        <v>39095</v>
      </c>
      <c r="Y57" s="148"/>
      <c r="Z57" s="138"/>
    </row>
    <row r="58" spans="1:26" ht="21">
      <c r="A58" s="138">
        <v>51</v>
      </c>
      <c r="B58" s="139" t="s">
        <v>14</v>
      </c>
      <c r="C58" s="140"/>
      <c r="D58" s="139"/>
      <c r="E58" s="141"/>
      <c r="F58" s="142">
        <v>25000</v>
      </c>
      <c r="G58" s="310">
        <v>4</v>
      </c>
      <c r="H58" s="310">
        <v>138</v>
      </c>
      <c r="I58" s="311">
        <v>8</v>
      </c>
      <c r="J58" s="311">
        <v>392</v>
      </c>
      <c r="K58" s="312" t="s">
        <v>26</v>
      </c>
      <c r="L58" s="312" t="s">
        <v>26</v>
      </c>
      <c r="M58" s="314" t="s">
        <v>26</v>
      </c>
      <c r="N58" s="143" t="s">
        <v>26</v>
      </c>
      <c r="O58" s="144" t="s">
        <v>26</v>
      </c>
      <c r="P58" s="144" t="s">
        <v>26</v>
      </c>
      <c r="Q58" s="145" t="s">
        <v>26</v>
      </c>
      <c r="R58" s="145" t="s">
        <v>26</v>
      </c>
      <c r="S58" s="146" t="s">
        <v>26</v>
      </c>
      <c r="T58" s="146" t="s">
        <v>26</v>
      </c>
      <c r="U58" s="147" t="s">
        <v>26</v>
      </c>
      <c r="V58" s="147" t="s">
        <v>26</v>
      </c>
      <c r="W58" s="148">
        <f>J58+H58</f>
        <v>530</v>
      </c>
      <c r="X58" s="148">
        <f t="shared" si="2"/>
        <v>24470</v>
      </c>
      <c r="Y58" s="148"/>
      <c r="Z58" s="138"/>
    </row>
    <row r="59" spans="1:26" ht="21">
      <c r="A59" s="138">
        <v>52</v>
      </c>
      <c r="B59" s="139" t="s">
        <v>44</v>
      </c>
      <c r="C59" s="140"/>
      <c r="D59" s="139"/>
      <c r="E59" s="141"/>
      <c r="F59" s="142">
        <v>30000</v>
      </c>
      <c r="G59" s="310" t="s">
        <v>26</v>
      </c>
      <c r="H59" s="310" t="s">
        <v>26</v>
      </c>
      <c r="I59" s="311">
        <v>56</v>
      </c>
      <c r="J59" s="311">
        <v>3854</v>
      </c>
      <c r="K59" s="312" t="s">
        <v>26</v>
      </c>
      <c r="L59" s="312" t="s">
        <v>26</v>
      </c>
      <c r="M59" s="314" t="s">
        <v>26</v>
      </c>
      <c r="N59" s="143" t="s">
        <v>26</v>
      </c>
      <c r="O59" s="144" t="s">
        <v>26</v>
      </c>
      <c r="P59" s="144" t="s">
        <v>26</v>
      </c>
      <c r="Q59" s="145" t="s">
        <v>26</v>
      </c>
      <c r="R59" s="145" t="s">
        <v>26</v>
      </c>
      <c r="S59" s="146" t="s">
        <v>26</v>
      </c>
      <c r="T59" s="146" t="s">
        <v>26</v>
      </c>
      <c r="U59" s="147" t="s">
        <v>26</v>
      </c>
      <c r="V59" s="147" t="s">
        <v>26</v>
      </c>
      <c r="W59" s="148">
        <v>3854</v>
      </c>
      <c r="X59" s="148">
        <f t="shared" si="2"/>
        <v>26146</v>
      </c>
      <c r="Y59" s="148"/>
      <c r="Z59" s="138"/>
    </row>
    <row r="60" spans="1:26" ht="21">
      <c r="A60" s="138">
        <v>53</v>
      </c>
      <c r="B60" s="139" t="s">
        <v>15</v>
      </c>
      <c r="C60" s="140"/>
      <c r="D60" s="139"/>
      <c r="E60" s="141"/>
      <c r="F60" s="142">
        <v>40000</v>
      </c>
      <c r="G60" s="310">
        <v>20</v>
      </c>
      <c r="H60" s="310">
        <v>2539</v>
      </c>
      <c r="I60" s="311" t="s">
        <v>26</v>
      </c>
      <c r="J60" s="311" t="s">
        <v>26</v>
      </c>
      <c r="K60" s="312" t="s">
        <v>26</v>
      </c>
      <c r="L60" s="312" t="s">
        <v>26</v>
      </c>
      <c r="M60" s="314" t="s">
        <v>26</v>
      </c>
      <c r="N60" s="143" t="s">
        <v>26</v>
      </c>
      <c r="O60" s="144" t="s">
        <v>26</v>
      </c>
      <c r="P60" s="144" t="s">
        <v>26</v>
      </c>
      <c r="Q60" s="145" t="s">
        <v>26</v>
      </c>
      <c r="R60" s="145" t="s">
        <v>26</v>
      </c>
      <c r="S60" s="146" t="s">
        <v>26</v>
      </c>
      <c r="T60" s="146" t="s">
        <v>26</v>
      </c>
      <c r="U60" s="147">
        <v>68</v>
      </c>
      <c r="V60" s="147">
        <v>206</v>
      </c>
      <c r="W60" s="148">
        <f>H60+V60</f>
        <v>2745</v>
      </c>
      <c r="X60" s="148">
        <f t="shared" si="2"/>
        <v>37255</v>
      </c>
      <c r="Y60" s="148"/>
      <c r="Z60" s="138"/>
    </row>
    <row r="61" spans="1:26" ht="21">
      <c r="A61" s="138">
        <v>54</v>
      </c>
      <c r="B61" s="139" t="s">
        <v>48</v>
      </c>
      <c r="C61" s="140"/>
      <c r="D61" s="139"/>
      <c r="E61" s="141"/>
      <c r="F61" s="142">
        <v>120000</v>
      </c>
      <c r="G61" s="310">
        <v>5</v>
      </c>
      <c r="H61" s="310">
        <v>170</v>
      </c>
      <c r="I61" s="311" t="s">
        <v>26</v>
      </c>
      <c r="J61" s="311" t="s">
        <v>26</v>
      </c>
      <c r="K61" s="312" t="s">
        <v>26</v>
      </c>
      <c r="L61" s="312" t="s">
        <v>26</v>
      </c>
      <c r="M61" s="314" t="s">
        <v>26</v>
      </c>
      <c r="N61" s="143" t="s">
        <v>26</v>
      </c>
      <c r="O61" s="144" t="s">
        <v>26</v>
      </c>
      <c r="P61" s="144" t="s">
        <v>26</v>
      </c>
      <c r="Q61" s="145" t="s">
        <v>26</v>
      </c>
      <c r="R61" s="145" t="s">
        <v>26</v>
      </c>
      <c r="S61" s="146" t="s">
        <v>26</v>
      </c>
      <c r="T61" s="146" t="s">
        <v>26</v>
      </c>
      <c r="U61" s="147" t="s">
        <v>26</v>
      </c>
      <c r="V61" s="147" t="s">
        <v>26</v>
      </c>
      <c r="W61" s="148">
        <v>170</v>
      </c>
      <c r="X61" s="148">
        <f t="shared" si="2"/>
        <v>119830</v>
      </c>
      <c r="Y61" s="148"/>
      <c r="Z61" s="138"/>
    </row>
    <row r="62" spans="1:26" ht="21">
      <c r="A62" s="138">
        <v>55</v>
      </c>
      <c r="B62" s="139" t="s">
        <v>42</v>
      </c>
      <c r="C62" s="140"/>
      <c r="D62" s="139"/>
      <c r="E62" s="141"/>
      <c r="F62" s="142">
        <v>10000</v>
      </c>
      <c r="G62" s="310">
        <v>7</v>
      </c>
      <c r="H62" s="310">
        <v>284</v>
      </c>
      <c r="I62" s="311" t="s">
        <v>26</v>
      </c>
      <c r="J62" s="311" t="s">
        <v>26</v>
      </c>
      <c r="K62" s="312" t="s">
        <v>26</v>
      </c>
      <c r="L62" s="312" t="s">
        <v>26</v>
      </c>
      <c r="M62" s="314" t="s">
        <v>26</v>
      </c>
      <c r="N62" s="143" t="s">
        <v>26</v>
      </c>
      <c r="O62" s="144" t="s">
        <v>26</v>
      </c>
      <c r="P62" s="144" t="s">
        <v>26</v>
      </c>
      <c r="Q62" s="145" t="s">
        <v>26</v>
      </c>
      <c r="R62" s="145" t="s">
        <v>26</v>
      </c>
      <c r="S62" s="146" t="s">
        <v>26</v>
      </c>
      <c r="T62" s="146" t="s">
        <v>26</v>
      </c>
      <c r="U62" s="147">
        <v>1</v>
      </c>
      <c r="V62" s="147">
        <v>3</v>
      </c>
      <c r="W62" s="148">
        <f>H62+V62</f>
        <v>287</v>
      </c>
      <c r="X62" s="148">
        <f t="shared" si="2"/>
        <v>9713</v>
      </c>
      <c r="Y62" s="148"/>
      <c r="Z62" s="138"/>
    </row>
    <row r="63" spans="1:26" ht="21">
      <c r="A63" s="138">
        <v>56</v>
      </c>
      <c r="B63" s="139" t="s">
        <v>23</v>
      </c>
      <c r="C63" s="140"/>
      <c r="D63" s="139"/>
      <c r="E63" s="141"/>
      <c r="F63" s="142">
        <v>70000</v>
      </c>
      <c r="G63" s="310" t="s">
        <v>26</v>
      </c>
      <c r="H63" s="310" t="s">
        <v>26</v>
      </c>
      <c r="I63" s="311">
        <v>56</v>
      </c>
      <c r="J63" s="311">
        <v>3100</v>
      </c>
      <c r="K63" s="312" t="s">
        <v>26</v>
      </c>
      <c r="L63" s="312" t="s">
        <v>26</v>
      </c>
      <c r="M63" s="314">
        <v>9</v>
      </c>
      <c r="N63" s="143">
        <v>152</v>
      </c>
      <c r="O63" s="144" t="s">
        <v>26</v>
      </c>
      <c r="P63" s="144" t="s">
        <v>26</v>
      </c>
      <c r="Q63" s="145" t="s">
        <v>26</v>
      </c>
      <c r="R63" s="145" t="s">
        <v>26</v>
      </c>
      <c r="S63" s="146" t="s">
        <v>26</v>
      </c>
      <c r="T63" s="146" t="s">
        <v>26</v>
      </c>
      <c r="U63" s="147" t="s">
        <v>26</v>
      </c>
      <c r="V63" s="147" t="s">
        <v>26</v>
      </c>
      <c r="W63" s="148">
        <f>N63+J63</f>
        <v>3252</v>
      </c>
      <c r="X63" s="148">
        <f t="shared" si="2"/>
        <v>66748</v>
      </c>
      <c r="Y63" s="148"/>
      <c r="Z63" s="138"/>
    </row>
    <row r="64" spans="1:26" ht="21">
      <c r="A64" s="138">
        <v>57</v>
      </c>
      <c r="B64" s="139" t="s">
        <v>41</v>
      </c>
      <c r="C64" s="140"/>
      <c r="D64" s="139"/>
      <c r="E64" s="141"/>
      <c r="F64" s="142">
        <v>10000</v>
      </c>
      <c r="G64" s="310" t="s">
        <v>26</v>
      </c>
      <c r="H64" s="310" t="s">
        <v>26</v>
      </c>
      <c r="I64" s="311" t="s">
        <v>26</v>
      </c>
      <c r="J64" s="311" t="s">
        <v>26</v>
      </c>
      <c r="K64" s="312" t="s">
        <v>26</v>
      </c>
      <c r="L64" s="312" t="s">
        <v>26</v>
      </c>
      <c r="M64" s="314" t="s">
        <v>26</v>
      </c>
      <c r="N64" s="143" t="s">
        <v>26</v>
      </c>
      <c r="O64" s="144" t="s">
        <v>26</v>
      </c>
      <c r="P64" s="144" t="s">
        <v>26</v>
      </c>
      <c r="Q64" s="145" t="s">
        <v>26</v>
      </c>
      <c r="R64" s="145" t="s">
        <v>26</v>
      </c>
      <c r="S64" s="146" t="s">
        <v>26</v>
      </c>
      <c r="T64" s="146" t="s">
        <v>26</v>
      </c>
      <c r="U64" s="147" t="s">
        <v>26</v>
      </c>
      <c r="V64" s="147" t="s">
        <v>26</v>
      </c>
      <c r="W64" s="148">
        <f>SUM(H64:S64)</f>
        <v>0</v>
      </c>
      <c r="X64" s="148">
        <f t="shared" si="2"/>
        <v>10000</v>
      </c>
      <c r="Y64" s="148"/>
      <c r="Z64" s="138"/>
    </row>
    <row r="65" spans="1:26" ht="21">
      <c r="A65" s="138">
        <v>58</v>
      </c>
      <c r="B65" s="139" t="s">
        <v>45</v>
      </c>
      <c r="C65" s="140"/>
      <c r="D65" s="139"/>
      <c r="E65" s="141"/>
      <c r="F65" s="142">
        <v>5000</v>
      </c>
      <c r="G65" s="310" t="s">
        <v>26</v>
      </c>
      <c r="H65" s="310" t="s">
        <v>26</v>
      </c>
      <c r="I65" s="319">
        <v>18</v>
      </c>
      <c r="J65" s="319">
        <v>663</v>
      </c>
      <c r="K65" s="312" t="s">
        <v>26</v>
      </c>
      <c r="L65" s="312" t="s">
        <v>26</v>
      </c>
      <c r="M65" s="314" t="s">
        <v>26</v>
      </c>
      <c r="N65" s="143" t="s">
        <v>26</v>
      </c>
      <c r="O65" s="144" t="s">
        <v>26</v>
      </c>
      <c r="P65" s="144" t="s">
        <v>26</v>
      </c>
      <c r="Q65" s="145" t="s">
        <v>26</v>
      </c>
      <c r="R65" s="145" t="s">
        <v>26</v>
      </c>
      <c r="S65" s="146" t="s">
        <v>26</v>
      </c>
      <c r="T65" s="146" t="s">
        <v>26</v>
      </c>
      <c r="U65" s="147" t="s">
        <v>26</v>
      </c>
      <c r="V65" s="147" t="s">
        <v>26</v>
      </c>
      <c r="W65" s="148">
        <v>663</v>
      </c>
      <c r="X65" s="160">
        <f t="shared" si="2"/>
        <v>4337</v>
      </c>
      <c r="Y65" s="160"/>
      <c r="Z65" s="138"/>
    </row>
    <row r="66" spans="1:26" ht="21">
      <c r="A66" s="138">
        <v>59</v>
      </c>
      <c r="B66" s="139" t="s">
        <v>43</v>
      </c>
      <c r="C66" s="140"/>
      <c r="D66" s="139"/>
      <c r="E66" s="141"/>
      <c r="F66" s="142">
        <v>40000</v>
      </c>
      <c r="G66" s="318">
        <v>14</v>
      </c>
      <c r="H66" s="318">
        <f>663-42</f>
        <v>621</v>
      </c>
      <c r="I66" s="311" t="s">
        <v>26</v>
      </c>
      <c r="J66" s="311" t="s">
        <v>26</v>
      </c>
      <c r="K66" s="312" t="s">
        <v>26</v>
      </c>
      <c r="L66" s="312" t="s">
        <v>26</v>
      </c>
      <c r="M66" s="314">
        <v>1</v>
      </c>
      <c r="N66" s="143">
        <v>16</v>
      </c>
      <c r="O66" s="144" t="s">
        <v>26</v>
      </c>
      <c r="P66" s="144" t="s">
        <v>26</v>
      </c>
      <c r="Q66" s="145" t="s">
        <v>26</v>
      </c>
      <c r="R66" s="145" t="s">
        <v>26</v>
      </c>
      <c r="S66" s="146" t="s">
        <v>26</v>
      </c>
      <c r="T66" s="146" t="s">
        <v>26</v>
      </c>
      <c r="U66" s="147">
        <v>1</v>
      </c>
      <c r="V66" s="147">
        <v>40</v>
      </c>
      <c r="W66" s="148">
        <f>N66+H66+V66</f>
        <v>677</v>
      </c>
      <c r="X66" s="148">
        <f t="shared" si="2"/>
        <v>39323</v>
      </c>
      <c r="Y66" s="148"/>
      <c r="Z66" s="138"/>
    </row>
    <row r="67" spans="1:26" ht="21">
      <c r="A67" s="138">
        <v>60</v>
      </c>
      <c r="B67" s="139" t="s">
        <v>49</v>
      </c>
      <c r="C67" s="140"/>
      <c r="D67" s="139"/>
      <c r="E67" s="141"/>
      <c r="F67" s="142" t="s">
        <v>26</v>
      </c>
      <c r="G67" s="310">
        <v>7</v>
      </c>
      <c r="H67" s="310">
        <v>294</v>
      </c>
      <c r="I67" s="311" t="s">
        <v>26</v>
      </c>
      <c r="J67" s="311" t="s">
        <v>26</v>
      </c>
      <c r="K67" s="312" t="s">
        <v>26</v>
      </c>
      <c r="L67" s="312" t="s">
        <v>26</v>
      </c>
      <c r="M67" s="314" t="s">
        <v>26</v>
      </c>
      <c r="N67" s="143" t="s">
        <v>26</v>
      </c>
      <c r="O67" s="144" t="s">
        <v>26</v>
      </c>
      <c r="P67" s="144" t="s">
        <v>26</v>
      </c>
      <c r="Q67" s="145" t="s">
        <v>26</v>
      </c>
      <c r="R67" s="145" t="s">
        <v>26</v>
      </c>
      <c r="S67" s="146" t="s">
        <v>26</v>
      </c>
      <c r="T67" s="146" t="s">
        <v>26</v>
      </c>
      <c r="U67" s="147" t="s">
        <v>26</v>
      </c>
      <c r="V67" s="147" t="s">
        <v>26</v>
      </c>
      <c r="W67" s="148">
        <v>294</v>
      </c>
      <c r="X67" s="148" t="s">
        <v>26</v>
      </c>
      <c r="Y67" s="148"/>
      <c r="Z67" s="138"/>
    </row>
    <row r="68" spans="1:26" ht="21">
      <c r="A68" s="138">
        <v>61</v>
      </c>
      <c r="B68" s="139" t="s">
        <v>46</v>
      </c>
      <c r="C68" s="140"/>
      <c r="D68" s="139"/>
      <c r="E68" s="141"/>
      <c r="F68" s="150">
        <v>10000</v>
      </c>
      <c r="G68" s="310" t="s">
        <v>26</v>
      </c>
      <c r="H68" s="310" t="s">
        <v>26</v>
      </c>
      <c r="I68" s="319">
        <v>31</v>
      </c>
      <c r="J68" s="319">
        <v>1509</v>
      </c>
      <c r="K68" s="312" t="s">
        <v>26</v>
      </c>
      <c r="L68" s="312" t="s">
        <v>26</v>
      </c>
      <c r="M68" s="314" t="s">
        <v>26</v>
      </c>
      <c r="N68" s="143" t="s">
        <v>26</v>
      </c>
      <c r="O68" s="144" t="s">
        <v>26</v>
      </c>
      <c r="P68" s="144" t="s">
        <v>26</v>
      </c>
      <c r="Q68" s="145" t="s">
        <v>26</v>
      </c>
      <c r="R68" s="145" t="s">
        <v>26</v>
      </c>
      <c r="S68" s="146" t="s">
        <v>26</v>
      </c>
      <c r="T68" s="146" t="s">
        <v>26</v>
      </c>
      <c r="U68" s="147" t="s">
        <v>26</v>
      </c>
      <c r="V68" s="147" t="s">
        <v>26</v>
      </c>
      <c r="W68" s="148">
        <v>1509</v>
      </c>
      <c r="X68" s="148">
        <f aca="true" t="shared" si="3" ref="X68:X75">F68-W68</f>
        <v>8491</v>
      </c>
      <c r="Y68" s="148"/>
      <c r="Z68" s="138"/>
    </row>
    <row r="69" spans="1:26" ht="21">
      <c r="A69" s="138">
        <v>62</v>
      </c>
      <c r="B69" s="139" t="s">
        <v>54</v>
      </c>
      <c r="C69" s="140"/>
      <c r="D69" s="139"/>
      <c r="E69" s="141"/>
      <c r="F69" s="150">
        <v>5000</v>
      </c>
      <c r="G69" s="310" t="s">
        <v>26</v>
      </c>
      <c r="H69" s="310" t="s">
        <v>26</v>
      </c>
      <c r="I69" s="311" t="s">
        <v>26</v>
      </c>
      <c r="J69" s="311" t="s">
        <v>26</v>
      </c>
      <c r="K69" s="312" t="s">
        <v>26</v>
      </c>
      <c r="L69" s="312" t="s">
        <v>26</v>
      </c>
      <c r="M69" s="314" t="s">
        <v>26</v>
      </c>
      <c r="N69" s="143" t="s">
        <v>26</v>
      </c>
      <c r="O69" s="144" t="s">
        <v>26</v>
      </c>
      <c r="P69" s="144" t="s">
        <v>26</v>
      </c>
      <c r="Q69" s="145" t="s">
        <v>26</v>
      </c>
      <c r="R69" s="145" t="s">
        <v>26</v>
      </c>
      <c r="S69" s="146" t="s">
        <v>26</v>
      </c>
      <c r="T69" s="146" t="s">
        <v>26</v>
      </c>
      <c r="U69" s="147" t="s">
        <v>26</v>
      </c>
      <c r="V69" s="147" t="s">
        <v>26</v>
      </c>
      <c r="W69" s="148">
        <f>SUM(G69:S69)</f>
        <v>0</v>
      </c>
      <c r="X69" s="148">
        <f t="shared" si="3"/>
        <v>5000</v>
      </c>
      <c r="Y69" s="148"/>
      <c r="Z69" s="138"/>
    </row>
    <row r="70" spans="1:26" ht="21">
      <c r="A70" s="138">
        <v>63</v>
      </c>
      <c r="B70" s="139" t="s">
        <v>57</v>
      </c>
      <c r="C70" s="140"/>
      <c r="D70" s="139"/>
      <c r="E70" s="141"/>
      <c r="F70" s="150">
        <v>2000</v>
      </c>
      <c r="G70" s="310">
        <v>1</v>
      </c>
      <c r="H70" s="310">
        <v>32</v>
      </c>
      <c r="I70" s="311" t="s">
        <v>26</v>
      </c>
      <c r="J70" s="311" t="s">
        <v>26</v>
      </c>
      <c r="K70" s="312" t="s">
        <v>26</v>
      </c>
      <c r="L70" s="312" t="s">
        <v>26</v>
      </c>
      <c r="M70" s="314" t="s">
        <v>26</v>
      </c>
      <c r="N70" s="143" t="s">
        <v>26</v>
      </c>
      <c r="O70" s="144" t="s">
        <v>26</v>
      </c>
      <c r="P70" s="144" t="s">
        <v>26</v>
      </c>
      <c r="Q70" s="145" t="s">
        <v>26</v>
      </c>
      <c r="R70" s="145" t="s">
        <v>26</v>
      </c>
      <c r="S70" s="146" t="s">
        <v>26</v>
      </c>
      <c r="T70" s="146" t="s">
        <v>26</v>
      </c>
      <c r="U70" s="147" t="s">
        <v>26</v>
      </c>
      <c r="V70" s="147" t="s">
        <v>26</v>
      </c>
      <c r="W70" s="148">
        <f>SUM(H70:S70)</f>
        <v>32</v>
      </c>
      <c r="X70" s="148">
        <f t="shared" si="3"/>
        <v>1968</v>
      </c>
      <c r="Y70" s="148"/>
      <c r="Z70" s="138"/>
    </row>
    <row r="71" spans="1:26" ht="21">
      <c r="A71" s="138">
        <v>64</v>
      </c>
      <c r="B71" s="139" t="s">
        <v>40</v>
      </c>
      <c r="C71" s="140"/>
      <c r="D71" s="139"/>
      <c r="E71" s="141"/>
      <c r="F71" s="142">
        <v>40000</v>
      </c>
      <c r="G71" s="318">
        <v>9</v>
      </c>
      <c r="H71" s="318">
        <v>328</v>
      </c>
      <c r="I71" s="311" t="s">
        <v>26</v>
      </c>
      <c r="J71" s="311" t="s">
        <v>26</v>
      </c>
      <c r="K71" s="312" t="s">
        <v>26</v>
      </c>
      <c r="L71" s="312" t="s">
        <v>26</v>
      </c>
      <c r="M71" s="314" t="s">
        <v>26</v>
      </c>
      <c r="N71" s="143" t="s">
        <v>26</v>
      </c>
      <c r="O71" s="144" t="s">
        <v>26</v>
      </c>
      <c r="P71" s="144" t="s">
        <v>26</v>
      </c>
      <c r="Q71" s="145" t="s">
        <v>26</v>
      </c>
      <c r="R71" s="145" t="s">
        <v>26</v>
      </c>
      <c r="S71" s="146" t="s">
        <v>26</v>
      </c>
      <c r="T71" s="146" t="s">
        <v>26</v>
      </c>
      <c r="U71" s="147" t="s">
        <v>26</v>
      </c>
      <c r="V71" s="147" t="s">
        <v>26</v>
      </c>
      <c r="W71" s="148">
        <v>328</v>
      </c>
      <c r="X71" s="148">
        <f t="shared" si="3"/>
        <v>39672</v>
      </c>
      <c r="Y71" s="148"/>
      <c r="Z71" s="138"/>
    </row>
    <row r="72" spans="1:26" ht="21">
      <c r="A72" s="138">
        <v>65</v>
      </c>
      <c r="B72" s="139" t="s">
        <v>24</v>
      </c>
      <c r="C72" s="140"/>
      <c r="D72" s="139"/>
      <c r="E72" s="141"/>
      <c r="F72" s="142">
        <v>5000</v>
      </c>
      <c r="G72" s="320">
        <v>4</v>
      </c>
      <c r="H72" s="320">
        <v>133</v>
      </c>
      <c r="I72" s="316" t="s">
        <v>26</v>
      </c>
      <c r="J72" s="316" t="s">
        <v>26</v>
      </c>
      <c r="K72" s="312" t="s">
        <v>26</v>
      </c>
      <c r="L72" s="312" t="s">
        <v>26</v>
      </c>
      <c r="M72" s="317" t="s">
        <v>26</v>
      </c>
      <c r="N72" s="143" t="s">
        <v>26</v>
      </c>
      <c r="O72" s="144" t="s">
        <v>26</v>
      </c>
      <c r="P72" s="144" t="s">
        <v>26</v>
      </c>
      <c r="Q72" s="145" t="s">
        <v>26</v>
      </c>
      <c r="R72" s="145" t="s">
        <v>26</v>
      </c>
      <c r="S72" s="146" t="s">
        <v>26</v>
      </c>
      <c r="T72" s="146" t="s">
        <v>26</v>
      </c>
      <c r="U72" s="147" t="s">
        <v>26</v>
      </c>
      <c r="V72" s="147" t="s">
        <v>26</v>
      </c>
      <c r="W72" s="148">
        <v>133</v>
      </c>
      <c r="X72" s="148">
        <f t="shared" si="3"/>
        <v>4867</v>
      </c>
      <c r="Y72" s="148"/>
      <c r="Z72" s="138"/>
    </row>
    <row r="73" spans="1:26" ht="21">
      <c r="A73" s="138">
        <v>66</v>
      </c>
      <c r="B73" s="139" t="s">
        <v>50</v>
      </c>
      <c r="C73" s="140"/>
      <c r="D73" s="139"/>
      <c r="E73" s="141"/>
      <c r="F73" s="142">
        <v>5000</v>
      </c>
      <c r="G73" s="318">
        <v>4</v>
      </c>
      <c r="H73" s="318">
        <v>183</v>
      </c>
      <c r="I73" s="311" t="s">
        <v>26</v>
      </c>
      <c r="J73" s="311" t="s">
        <v>26</v>
      </c>
      <c r="K73" s="312" t="s">
        <v>26</v>
      </c>
      <c r="L73" s="312" t="s">
        <v>26</v>
      </c>
      <c r="M73" s="314">
        <v>2</v>
      </c>
      <c r="N73" s="143">
        <v>38</v>
      </c>
      <c r="O73" s="144" t="s">
        <v>26</v>
      </c>
      <c r="P73" s="144" t="s">
        <v>26</v>
      </c>
      <c r="Q73" s="145" t="s">
        <v>26</v>
      </c>
      <c r="R73" s="145" t="s">
        <v>26</v>
      </c>
      <c r="S73" s="146" t="s">
        <v>26</v>
      </c>
      <c r="T73" s="146" t="s">
        <v>26</v>
      </c>
      <c r="U73" s="147" t="s">
        <v>26</v>
      </c>
      <c r="V73" s="147" t="s">
        <v>26</v>
      </c>
      <c r="W73" s="148">
        <f>N73+H73</f>
        <v>221</v>
      </c>
      <c r="X73" s="148">
        <f t="shared" si="3"/>
        <v>4779</v>
      </c>
      <c r="Y73" s="148"/>
      <c r="Z73" s="138"/>
    </row>
    <row r="74" spans="1:26" ht="21">
      <c r="A74" s="138">
        <v>67</v>
      </c>
      <c r="B74" s="139" t="s">
        <v>56</v>
      </c>
      <c r="C74" s="140"/>
      <c r="D74" s="139"/>
      <c r="E74" s="141"/>
      <c r="F74" s="142">
        <v>18000</v>
      </c>
      <c r="G74" s="310" t="s">
        <v>26</v>
      </c>
      <c r="H74" s="310" t="s">
        <v>26</v>
      </c>
      <c r="I74" s="311" t="s">
        <v>26</v>
      </c>
      <c r="J74" s="311" t="s">
        <v>26</v>
      </c>
      <c r="K74" s="312" t="s">
        <v>26</v>
      </c>
      <c r="L74" s="312" t="s">
        <v>26</v>
      </c>
      <c r="M74" s="314" t="s">
        <v>26</v>
      </c>
      <c r="N74" s="143" t="s">
        <v>26</v>
      </c>
      <c r="O74" s="144" t="s">
        <v>26</v>
      </c>
      <c r="P74" s="144" t="s">
        <v>26</v>
      </c>
      <c r="Q74" s="145" t="s">
        <v>26</v>
      </c>
      <c r="R74" s="145" t="s">
        <v>26</v>
      </c>
      <c r="S74" s="146" t="s">
        <v>26</v>
      </c>
      <c r="T74" s="146" t="s">
        <v>26</v>
      </c>
      <c r="U74" s="147" t="s">
        <v>26</v>
      </c>
      <c r="V74" s="147" t="s">
        <v>26</v>
      </c>
      <c r="W74" s="148">
        <f>SUM(H74:S74)</f>
        <v>0</v>
      </c>
      <c r="X74" s="148">
        <f t="shared" si="3"/>
        <v>18000</v>
      </c>
      <c r="Y74" s="148"/>
      <c r="Z74" s="138"/>
    </row>
    <row r="75" spans="1:26" ht="21">
      <c r="A75" s="138">
        <v>68</v>
      </c>
      <c r="B75" s="139" t="s">
        <v>73</v>
      </c>
      <c r="C75" s="140"/>
      <c r="D75" s="139"/>
      <c r="E75" s="141"/>
      <c r="F75" s="150">
        <v>28000</v>
      </c>
      <c r="G75" s="320">
        <v>35</v>
      </c>
      <c r="H75" s="320">
        <v>1305</v>
      </c>
      <c r="I75" s="316" t="s">
        <v>26</v>
      </c>
      <c r="J75" s="316" t="s">
        <v>26</v>
      </c>
      <c r="K75" s="312" t="s">
        <v>26</v>
      </c>
      <c r="L75" s="312" t="s">
        <v>26</v>
      </c>
      <c r="M75" s="321">
        <v>2</v>
      </c>
      <c r="N75" s="143">
        <v>32</v>
      </c>
      <c r="O75" s="144" t="s">
        <v>26</v>
      </c>
      <c r="P75" s="144" t="s">
        <v>26</v>
      </c>
      <c r="Q75" s="145" t="s">
        <v>26</v>
      </c>
      <c r="R75" s="145" t="s">
        <v>26</v>
      </c>
      <c r="S75" s="146" t="s">
        <v>26</v>
      </c>
      <c r="T75" s="146" t="s">
        <v>26</v>
      </c>
      <c r="U75" s="147" t="s">
        <v>26</v>
      </c>
      <c r="V75" s="147" t="s">
        <v>26</v>
      </c>
      <c r="W75" s="148">
        <f>N75+H75</f>
        <v>1337</v>
      </c>
      <c r="X75" s="148">
        <f t="shared" si="3"/>
        <v>26663</v>
      </c>
      <c r="Y75" s="148"/>
      <c r="Z75" s="138"/>
    </row>
    <row r="76" spans="1:26" ht="21">
      <c r="A76" s="138">
        <v>69</v>
      </c>
      <c r="B76" s="139" t="s">
        <v>84</v>
      </c>
      <c r="C76" s="140"/>
      <c r="D76" s="139"/>
      <c r="E76" s="141"/>
      <c r="F76" s="142" t="s">
        <v>26</v>
      </c>
      <c r="G76" s="315" t="s">
        <v>26</v>
      </c>
      <c r="H76" s="315" t="s">
        <v>26</v>
      </c>
      <c r="I76" s="316" t="s">
        <v>26</v>
      </c>
      <c r="J76" s="316" t="s">
        <v>26</v>
      </c>
      <c r="K76" s="312" t="s">
        <v>26</v>
      </c>
      <c r="L76" s="312" t="s">
        <v>26</v>
      </c>
      <c r="M76" s="317" t="s">
        <v>26</v>
      </c>
      <c r="N76" s="143" t="s">
        <v>26</v>
      </c>
      <c r="O76" s="144" t="s">
        <v>26</v>
      </c>
      <c r="P76" s="144" t="s">
        <v>26</v>
      </c>
      <c r="Q76" s="145" t="s">
        <v>26</v>
      </c>
      <c r="R76" s="145" t="s">
        <v>26</v>
      </c>
      <c r="S76" s="146" t="s">
        <v>26</v>
      </c>
      <c r="T76" s="146" t="s">
        <v>26</v>
      </c>
      <c r="U76" s="147" t="s">
        <v>26</v>
      </c>
      <c r="V76" s="147" t="s">
        <v>26</v>
      </c>
      <c r="W76" s="148">
        <v>0</v>
      </c>
      <c r="X76" s="148">
        <v>0</v>
      </c>
      <c r="Y76" s="148">
        <f>SUM(G76:X76)</f>
        <v>0</v>
      </c>
      <c r="Z76" s="138"/>
    </row>
    <row r="77" spans="1:26" ht="21">
      <c r="A77" s="138">
        <v>70</v>
      </c>
      <c r="B77" s="139" t="s">
        <v>85</v>
      </c>
      <c r="C77" s="140"/>
      <c r="D77" s="139"/>
      <c r="E77" s="141"/>
      <c r="F77" s="142" t="s">
        <v>26</v>
      </c>
      <c r="G77" s="310" t="s">
        <v>26</v>
      </c>
      <c r="H77" s="310" t="s">
        <v>26</v>
      </c>
      <c r="I77" s="311" t="s">
        <v>26</v>
      </c>
      <c r="J77" s="311" t="s">
        <v>26</v>
      </c>
      <c r="K77" s="312" t="s">
        <v>26</v>
      </c>
      <c r="L77" s="312" t="s">
        <v>26</v>
      </c>
      <c r="M77" s="314" t="s">
        <v>26</v>
      </c>
      <c r="N77" s="143" t="s">
        <v>26</v>
      </c>
      <c r="O77" s="144" t="s">
        <v>26</v>
      </c>
      <c r="P77" s="144" t="s">
        <v>26</v>
      </c>
      <c r="Q77" s="145" t="s">
        <v>26</v>
      </c>
      <c r="R77" s="145" t="s">
        <v>26</v>
      </c>
      <c r="S77" s="146" t="s">
        <v>26</v>
      </c>
      <c r="T77" s="146" t="s">
        <v>26</v>
      </c>
      <c r="U77" s="147" t="s">
        <v>26</v>
      </c>
      <c r="V77" s="147" t="s">
        <v>26</v>
      </c>
      <c r="W77" s="148">
        <v>0</v>
      </c>
      <c r="X77" s="148">
        <v>0</v>
      </c>
      <c r="Y77" s="148">
        <f>SUM(I77:X77)</f>
        <v>0</v>
      </c>
      <c r="Z77" s="138"/>
    </row>
    <row r="78" spans="1:26" ht="21">
      <c r="A78" s="138">
        <v>71</v>
      </c>
      <c r="B78" s="139" t="s">
        <v>90</v>
      </c>
      <c r="C78" s="140"/>
      <c r="D78" s="139"/>
      <c r="E78" s="141"/>
      <c r="F78" s="142" t="s">
        <v>26</v>
      </c>
      <c r="G78" s="310" t="s">
        <v>26</v>
      </c>
      <c r="H78" s="310" t="s">
        <v>26</v>
      </c>
      <c r="I78" s="311" t="s">
        <v>26</v>
      </c>
      <c r="J78" s="311" t="s">
        <v>26</v>
      </c>
      <c r="K78" s="312" t="s">
        <v>26</v>
      </c>
      <c r="L78" s="312" t="s">
        <v>26</v>
      </c>
      <c r="M78" s="314" t="s">
        <v>26</v>
      </c>
      <c r="N78" s="143" t="s">
        <v>26</v>
      </c>
      <c r="O78" s="144" t="s">
        <v>26</v>
      </c>
      <c r="P78" s="144" t="s">
        <v>26</v>
      </c>
      <c r="Q78" s="145" t="s">
        <v>26</v>
      </c>
      <c r="R78" s="145" t="s">
        <v>26</v>
      </c>
      <c r="S78" s="146" t="s">
        <v>26</v>
      </c>
      <c r="T78" s="146" t="s">
        <v>26</v>
      </c>
      <c r="U78" s="147" t="s">
        <v>26</v>
      </c>
      <c r="V78" s="147" t="s">
        <v>26</v>
      </c>
      <c r="W78" s="148">
        <v>0</v>
      </c>
      <c r="X78" s="148" t="s">
        <v>26</v>
      </c>
      <c r="Y78" s="148">
        <f>SUM(G78:X78)</f>
        <v>0</v>
      </c>
      <c r="Z78" s="138"/>
    </row>
    <row r="79" spans="1:26" ht="21">
      <c r="A79" s="138">
        <v>72</v>
      </c>
      <c r="B79" s="139" t="s">
        <v>74</v>
      </c>
      <c r="C79" s="140"/>
      <c r="D79" s="139"/>
      <c r="E79" s="141"/>
      <c r="F79" s="142" t="s">
        <v>26</v>
      </c>
      <c r="G79" s="310" t="s">
        <v>26</v>
      </c>
      <c r="H79" s="310" t="s">
        <v>26</v>
      </c>
      <c r="I79" s="311" t="s">
        <v>26</v>
      </c>
      <c r="J79" s="311" t="s">
        <v>26</v>
      </c>
      <c r="K79" s="312" t="s">
        <v>26</v>
      </c>
      <c r="L79" s="312" t="s">
        <v>26</v>
      </c>
      <c r="M79" s="314" t="s">
        <v>26</v>
      </c>
      <c r="N79" s="143" t="s">
        <v>26</v>
      </c>
      <c r="O79" s="144" t="s">
        <v>26</v>
      </c>
      <c r="P79" s="144" t="s">
        <v>26</v>
      </c>
      <c r="Q79" s="145" t="s">
        <v>26</v>
      </c>
      <c r="R79" s="145" t="s">
        <v>26</v>
      </c>
      <c r="S79" s="146" t="s">
        <v>26</v>
      </c>
      <c r="T79" s="146" t="s">
        <v>26</v>
      </c>
      <c r="U79" s="147" t="s">
        <v>26</v>
      </c>
      <c r="V79" s="147" t="s">
        <v>26</v>
      </c>
      <c r="W79" s="148">
        <v>0</v>
      </c>
      <c r="X79" s="148" t="s">
        <v>26</v>
      </c>
      <c r="Y79" s="148">
        <f>SUM(I79:X79)</f>
        <v>0</v>
      </c>
      <c r="Z79" s="138"/>
    </row>
    <row r="80" spans="1:26" ht="21">
      <c r="A80" s="138">
        <v>73</v>
      </c>
      <c r="B80" s="139" t="s">
        <v>88</v>
      </c>
      <c r="C80" s="140"/>
      <c r="D80" s="139"/>
      <c r="E80" s="141"/>
      <c r="F80" s="142" t="s">
        <v>26</v>
      </c>
      <c r="G80" s="310" t="s">
        <v>26</v>
      </c>
      <c r="H80" s="310" t="s">
        <v>26</v>
      </c>
      <c r="I80" s="311" t="s">
        <v>26</v>
      </c>
      <c r="J80" s="311" t="s">
        <v>26</v>
      </c>
      <c r="K80" s="312" t="s">
        <v>26</v>
      </c>
      <c r="L80" s="312" t="s">
        <v>26</v>
      </c>
      <c r="M80" s="314" t="s">
        <v>26</v>
      </c>
      <c r="N80" s="143" t="s">
        <v>26</v>
      </c>
      <c r="O80" s="144" t="s">
        <v>26</v>
      </c>
      <c r="P80" s="144" t="s">
        <v>26</v>
      </c>
      <c r="Q80" s="145" t="s">
        <v>26</v>
      </c>
      <c r="R80" s="145" t="s">
        <v>26</v>
      </c>
      <c r="S80" s="146" t="s">
        <v>26</v>
      </c>
      <c r="T80" s="146" t="s">
        <v>26</v>
      </c>
      <c r="U80" s="147" t="s">
        <v>26</v>
      </c>
      <c r="V80" s="147" t="s">
        <v>26</v>
      </c>
      <c r="W80" s="148">
        <v>0</v>
      </c>
      <c r="X80" s="148" t="s">
        <v>26</v>
      </c>
      <c r="Y80" s="148">
        <f>SUM(G80:X80)</f>
        <v>0</v>
      </c>
      <c r="Z80" s="138"/>
    </row>
    <row r="81" spans="1:26" ht="21">
      <c r="A81" s="138">
        <v>74</v>
      </c>
      <c r="B81" s="139" t="s">
        <v>82</v>
      </c>
      <c r="C81" s="140"/>
      <c r="D81" s="139"/>
      <c r="E81" s="141"/>
      <c r="F81" s="142" t="s">
        <v>26</v>
      </c>
      <c r="G81" s="310" t="s">
        <v>26</v>
      </c>
      <c r="H81" s="310" t="s">
        <v>26</v>
      </c>
      <c r="I81" s="311" t="s">
        <v>26</v>
      </c>
      <c r="J81" s="311" t="s">
        <v>26</v>
      </c>
      <c r="K81" s="312" t="s">
        <v>26</v>
      </c>
      <c r="L81" s="312" t="s">
        <v>26</v>
      </c>
      <c r="M81" s="314" t="s">
        <v>26</v>
      </c>
      <c r="N81" s="143" t="s">
        <v>26</v>
      </c>
      <c r="O81" s="144" t="s">
        <v>26</v>
      </c>
      <c r="P81" s="144" t="s">
        <v>26</v>
      </c>
      <c r="Q81" s="145" t="s">
        <v>26</v>
      </c>
      <c r="R81" s="145" t="s">
        <v>26</v>
      </c>
      <c r="S81" s="146" t="s">
        <v>26</v>
      </c>
      <c r="T81" s="146" t="s">
        <v>26</v>
      </c>
      <c r="U81" s="147" t="s">
        <v>26</v>
      </c>
      <c r="V81" s="147" t="s">
        <v>26</v>
      </c>
      <c r="W81" s="148">
        <v>0</v>
      </c>
      <c r="X81" s="148" t="s">
        <v>26</v>
      </c>
      <c r="Y81" s="148">
        <f>SUM(I81:X81)</f>
        <v>0</v>
      </c>
      <c r="Z81" s="138"/>
    </row>
    <row r="82" spans="1:26" ht="21">
      <c r="A82" s="138">
        <v>75</v>
      </c>
      <c r="B82" s="139" t="s">
        <v>75</v>
      </c>
      <c r="C82" s="140"/>
      <c r="D82" s="139"/>
      <c r="E82" s="141"/>
      <c r="F82" s="142" t="s">
        <v>26</v>
      </c>
      <c r="G82" s="310" t="s">
        <v>26</v>
      </c>
      <c r="H82" s="310" t="s">
        <v>26</v>
      </c>
      <c r="I82" s="311" t="s">
        <v>26</v>
      </c>
      <c r="J82" s="311" t="s">
        <v>26</v>
      </c>
      <c r="K82" s="312" t="s">
        <v>26</v>
      </c>
      <c r="L82" s="312" t="s">
        <v>26</v>
      </c>
      <c r="M82" s="314" t="s">
        <v>26</v>
      </c>
      <c r="N82" s="143" t="s">
        <v>26</v>
      </c>
      <c r="O82" s="144" t="s">
        <v>26</v>
      </c>
      <c r="P82" s="144" t="s">
        <v>26</v>
      </c>
      <c r="Q82" s="145" t="s">
        <v>26</v>
      </c>
      <c r="R82" s="145" t="s">
        <v>26</v>
      </c>
      <c r="S82" s="146" t="s">
        <v>26</v>
      </c>
      <c r="T82" s="146" t="s">
        <v>26</v>
      </c>
      <c r="U82" s="147" t="s">
        <v>26</v>
      </c>
      <c r="V82" s="147" t="s">
        <v>26</v>
      </c>
      <c r="W82" s="148">
        <v>0</v>
      </c>
      <c r="X82" s="148" t="s">
        <v>26</v>
      </c>
      <c r="Y82" s="148">
        <f>SUM(G82:X82)</f>
        <v>0</v>
      </c>
      <c r="Z82" s="138"/>
    </row>
    <row r="83" spans="1:26" ht="21">
      <c r="A83" s="138">
        <v>76</v>
      </c>
      <c r="B83" s="139" t="s">
        <v>86</v>
      </c>
      <c r="C83" s="140"/>
      <c r="D83" s="139"/>
      <c r="E83" s="141"/>
      <c r="F83" s="142" t="s">
        <v>26</v>
      </c>
      <c r="G83" s="310" t="s">
        <v>26</v>
      </c>
      <c r="H83" s="310" t="s">
        <v>26</v>
      </c>
      <c r="I83" s="311" t="s">
        <v>26</v>
      </c>
      <c r="J83" s="311" t="s">
        <v>26</v>
      </c>
      <c r="K83" s="312" t="s">
        <v>26</v>
      </c>
      <c r="L83" s="312" t="s">
        <v>26</v>
      </c>
      <c r="M83" s="314" t="s">
        <v>26</v>
      </c>
      <c r="N83" s="143" t="s">
        <v>26</v>
      </c>
      <c r="O83" s="144" t="s">
        <v>26</v>
      </c>
      <c r="P83" s="144" t="s">
        <v>26</v>
      </c>
      <c r="Q83" s="145" t="s">
        <v>26</v>
      </c>
      <c r="R83" s="145" t="s">
        <v>26</v>
      </c>
      <c r="S83" s="146" t="s">
        <v>26</v>
      </c>
      <c r="T83" s="146" t="s">
        <v>26</v>
      </c>
      <c r="U83" s="147" t="s">
        <v>26</v>
      </c>
      <c r="V83" s="147" t="s">
        <v>26</v>
      </c>
      <c r="W83" s="148">
        <v>0</v>
      </c>
      <c r="X83" s="148" t="s">
        <v>26</v>
      </c>
      <c r="Y83" s="148">
        <f>SUM(I83:X83)</f>
        <v>0</v>
      </c>
      <c r="Z83" s="138"/>
    </row>
    <row r="84" spans="1:26" ht="21">
      <c r="A84" s="138">
        <v>77</v>
      </c>
      <c r="B84" s="139" t="s">
        <v>76</v>
      </c>
      <c r="C84" s="140"/>
      <c r="D84" s="139"/>
      <c r="E84" s="141"/>
      <c r="F84" s="142" t="s">
        <v>26</v>
      </c>
      <c r="G84" s="310" t="s">
        <v>26</v>
      </c>
      <c r="H84" s="310" t="s">
        <v>26</v>
      </c>
      <c r="I84" s="311" t="s">
        <v>26</v>
      </c>
      <c r="J84" s="311" t="s">
        <v>26</v>
      </c>
      <c r="K84" s="312" t="s">
        <v>26</v>
      </c>
      <c r="L84" s="312" t="s">
        <v>26</v>
      </c>
      <c r="M84" s="314" t="s">
        <v>26</v>
      </c>
      <c r="N84" s="143" t="s">
        <v>26</v>
      </c>
      <c r="O84" s="144" t="s">
        <v>26</v>
      </c>
      <c r="P84" s="144" t="s">
        <v>26</v>
      </c>
      <c r="Q84" s="145" t="s">
        <v>26</v>
      </c>
      <c r="R84" s="145" t="s">
        <v>26</v>
      </c>
      <c r="S84" s="146" t="s">
        <v>26</v>
      </c>
      <c r="T84" s="146" t="s">
        <v>26</v>
      </c>
      <c r="U84" s="147" t="s">
        <v>26</v>
      </c>
      <c r="V84" s="147" t="s">
        <v>26</v>
      </c>
      <c r="W84" s="148">
        <v>0</v>
      </c>
      <c r="X84" s="148" t="s">
        <v>26</v>
      </c>
      <c r="Y84" s="148">
        <f>SUM(G84:X84)</f>
        <v>0</v>
      </c>
      <c r="Z84" s="138"/>
    </row>
    <row r="85" spans="1:26" ht="21">
      <c r="A85" s="138">
        <v>78</v>
      </c>
      <c r="B85" s="139" t="s">
        <v>77</v>
      </c>
      <c r="C85" s="140"/>
      <c r="D85" s="139"/>
      <c r="E85" s="141"/>
      <c r="F85" s="142" t="s">
        <v>26</v>
      </c>
      <c r="G85" s="310" t="s">
        <v>26</v>
      </c>
      <c r="H85" s="310" t="s">
        <v>26</v>
      </c>
      <c r="I85" s="311" t="s">
        <v>26</v>
      </c>
      <c r="J85" s="311" t="s">
        <v>26</v>
      </c>
      <c r="K85" s="312" t="s">
        <v>26</v>
      </c>
      <c r="L85" s="312" t="s">
        <v>26</v>
      </c>
      <c r="M85" s="314" t="s">
        <v>26</v>
      </c>
      <c r="N85" s="143" t="s">
        <v>26</v>
      </c>
      <c r="O85" s="144" t="s">
        <v>26</v>
      </c>
      <c r="P85" s="144" t="s">
        <v>26</v>
      </c>
      <c r="Q85" s="145" t="s">
        <v>26</v>
      </c>
      <c r="R85" s="145" t="s">
        <v>26</v>
      </c>
      <c r="S85" s="146" t="s">
        <v>26</v>
      </c>
      <c r="T85" s="146" t="s">
        <v>26</v>
      </c>
      <c r="U85" s="147" t="s">
        <v>26</v>
      </c>
      <c r="V85" s="147" t="s">
        <v>26</v>
      </c>
      <c r="W85" s="148">
        <v>0</v>
      </c>
      <c r="X85" s="148" t="s">
        <v>26</v>
      </c>
      <c r="Y85" s="148">
        <f>SUM(I85:X85)</f>
        <v>0</v>
      </c>
      <c r="Z85" s="138"/>
    </row>
    <row r="86" spans="1:26" ht="21">
      <c r="A86" s="138"/>
      <c r="B86" s="139" t="s">
        <v>78</v>
      </c>
      <c r="C86" s="140"/>
      <c r="D86" s="139"/>
      <c r="E86" s="141"/>
      <c r="F86" s="150"/>
      <c r="G86" s="310" t="s">
        <v>26</v>
      </c>
      <c r="H86" s="310" t="s">
        <v>26</v>
      </c>
      <c r="I86" s="311" t="s">
        <v>26</v>
      </c>
      <c r="J86" s="311" t="s">
        <v>26</v>
      </c>
      <c r="K86" s="312" t="s">
        <v>26</v>
      </c>
      <c r="L86" s="312" t="s">
        <v>26</v>
      </c>
      <c r="M86" s="314" t="s">
        <v>26</v>
      </c>
      <c r="N86" s="143" t="s">
        <v>26</v>
      </c>
      <c r="O86" s="144" t="s">
        <v>26</v>
      </c>
      <c r="P86" s="144" t="s">
        <v>26</v>
      </c>
      <c r="Q86" s="145" t="s">
        <v>26</v>
      </c>
      <c r="R86" s="145" t="s">
        <v>26</v>
      </c>
      <c r="S86" s="146" t="s">
        <v>26</v>
      </c>
      <c r="T86" s="146" t="s">
        <v>26</v>
      </c>
      <c r="U86" s="147" t="s">
        <v>26</v>
      </c>
      <c r="V86" s="147" t="s">
        <v>26</v>
      </c>
      <c r="W86" s="148"/>
      <c r="X86" s="148" t="s">
        <v>26</v>
      </c>
      <c r="Y86" s="148"/>
      <c r="Z86" s="138"/>
    </row>
    <row r="87" spans="1:26" ht="21">
      <c r="A87" s="138">
        <v>79</v>
      </c>
      <c r="B87" s="139" t="s">
        <v>38</v>
      </c>
      <c r="C87" s="140"/>
      <c r="D87" s="139"/>
      <c r="E87" s="141"/>
      <c r="F87" s="142">
        <v>35000</v>
      </c>
      <c r="G87" s="310">
        <v>133</v>
      </c>
      <c r="H87" s="310">
        <v>4953</v>
      </c>
      <c r="I87" s="311" t="s">
        <v>26</v>
      </c>
      <c r="J87" s="311" t="s">
        <v>26</v>
      </c>
      <c r="K87" s="312" t="s">
        <v>26</v>
      </c>
      <c r="L87" s="312" t="s">
        <v>26</v>
      </c>
      <c r="M87" s="314" t="s">
        <v>26</v>
      </c>
      <c r="N87" s="143" t="s">
        <v>26</v>
      </c>
      <c r="O87" s="144" t="s">
        <v>26</v>
      </c>
      <c r="P87" s="144" t="s">
        <v>26</v>
      </c>
      <c r="Q87" s="145" t="s">
        <v>26</v>
      </c>
      <c r="R87" s="145" t="s">
        <v>26</v>
      </c>
      <c r="S87" s="146" t="s">
        <v>26</v>
      </c>
      <c r="T87" s="146" t="s">
        <v>26</v>
      </c>
      <c r="U87" s="147" t="s">
        <v>26</v>
      </c>
      <c r="V87" s="147" t="s">
        <v>26</v>
      </c>
      <c r="W87" s="148">
        <v>4953</v>
      </c>
      <c r="X87" s="148">
        <f aca="true" t="shared" si="4" ref="X87:X92">F87-W87</f>
        <v>30047</v>
      </c>
      <c r="Y87" s="148"/>
      <c r="Z87" s="138"/>
    </row>
    <row r="88" spans="1:26" ht="21">
      <c r="A88" s="138">
        <v>80</v>
      </c>
      <c r="B88" s="139" t="s">
        <v>36</v>
      </c>
      <c r="C88" s="140"/>
      <c r="D88" s="139"/>
      <c r="E88" s="141"/>
      <c r="F88" s="142">
        <v>2000</v>
      </c>
      <c r="G88" s="310" t="s">
        <v>26</v>
      </c>
      <c r="H88" s="310" t="s">
        <v>26</v>
      </c>
      <c r="I88" s="311" t="s">
        <v>26</v>
      </c>
      <c r="J88" s="311" t="s">
        <v>26</v>
      </c>
      <c r="K88" s="312" t="s">
        <v>26</v>
      </c>
      <c r="L88" s="312" t="s">
        <v>26</v>
      </c>
      <c r="M88" s="314" t="s">
        <v>26</v>
      </c>
      <c r="N88" s="143" t="s">
        <v>26</v>
      </c>
      <c r="O88" s="144" t="s">
        <v>26</v>
      </c>
      <c r="P88" s="144" t="s">
        <v>26</v>
      </c>
      <c r="Q88" s="145" t="s">
        <v>26</v>
      </c>
      <c r="R88" s="145" t="s">
        <v>26</v>
      </c>
      <c r="S88" s="146" t="s">
        <v>26</v>
      </c>
      <c r="T88" s="146" t="s">
        <v>26</v>
      </c>
      <c r="U88" s="147" t="s">
        <v>26</v>
      </c>
      <c r="V88" s="147" t="s">
        <v>26</v>
      </c>
      <c r="W88" s="148">
        <f>SUM(H88:S88)</f>
        <v>0</v>
      </c>
      <c r="X88" s="148">
        <f t="shared" si="4"/>
        <v>2000</v>
      </c>
      <c r="Y88" s="148"/>
      <c r="Z88" s="138"/>
    </row>
    <row r="89" spans="1:26" ht="21">
      <c r="A89" s="138">
        <v>81</v>
      </c>
      <c r="B89" s="139" t="s">
        <v>83</v>
      </c>
      <c r="C89" s="140"/>
      <c r="D89" s="139"/>
      <c r="E89" s="141"/>
      <c r="F89" s="142">
        <v>10000</v>
      </c>
      <c r="G89" s="310" t="s">
        <v>26</v>
      </c>
      <c r="H89" s="310" t="s">
        <v>26</v>
      </c>
      <c r="I89" s="311" t="s">
        <v>26</v>
      </c>
      <c r="J89" s="311" t="s">
        <v>26</v>
      </c>
      <c r="K89" s="312" t="s">
        <v>26</v>
      </c>
      <c r="L89" s="312" t="s">
        <v>26</v>
      </c>
      <c r="M89" s="314" t="s">
        <v>26</v>
      </c>
      <c r="N89" s="143" t="s">
        <v>26</v>
      </c>
      <c r="O89" s="144" t="s">
        <v>26</v>
      </c>
      <c r="P89" s="144" t="s">
        <v>26</v>
      </c>
      <c r="Q89" s="145" t="s">
        <v>26</v>
      </c>
      <c r="R89" s="145" t="s">
        <v>26</v>
      </c>
      <c r="S89" s="146" t="s">
        <v>26</v>
      </c>
      <c r="T89" s="146" t="s">
        <v>26</v>
      </c>
      <c r="U89" s="147" t="s">
        <v>26</v>
      </c>
      <c r="V89" s="147" t="s">
        <v>26</v>
      </c>
      <c r="W89" s="148">
        <f>SUM(G89:S89)</f>
        <v>0</v>
      </c>
      <c r="X89" s="148">
        <f t="shared" si="4"/>
        <v>10000</v>
      </c>
      <c r="Y89" s="148"/>
      <c r="Z89" s="138"/>
    </row>
    <row r="90" spans="1:26" ht="21">
      <c r="A90" s="151">
        <v>82</v>
      </c>
      <c r="B90" s="152" t="s">
        <v>87</v>
      </c>
      <c r="C90" s="153"/>
      <c r="D90" s="152"/>
      <c r="E90" s="154"/>
      <c r="F90" s="161">
        <v>0</v>
      </c>
      <c r="G90" s="310" t="s">
        <v>26</v>
      </c>
      <c r="H90" s="310" t="s">
        <v>26</v>
      </c>
      <c r="I90" s="311" t="s">
        <v>26</v>
      </c>
      <c r="J90" s="311" t="s">
        <v>26</v>
      </c>
      <c r="K90" s="312" t="s">
        <v>26</v>
      </c>
      <c r="L90" s="312" t="s">
        <v>26</v>
      </c>
      <c r="M90" s="314" t="s">
        <v>26</v>
      </c>
      <c r="N90" s="143" t="s">
        <v>26</v>
      </c>
      <c r="O90" s="144" t="s">
        <v>26</v>
      </c>
      <c r="P90" s="144" t="s">
        <v>26</v>
      </c>
      <c r="Q90" s="145" t="s">
        <v>26</v>
      </c>
      <c r="R90" s="145" t="s">
        <v>26</v>
      </c>
      <c r="S90" s="146" t="s">
        <v>26</v>
      </c>
      <c r="T90" s="146" t="s">
        <v>26</v>
      </c>
      <c r="U90" s="147" t="s">
        <v>26</v>
      </c>
      <c r="V90" s="174" t="s">
        <v>26</v>
      </c>
      <c r="W90" s="148">
        <f>SUM(H90:S90)</f>
        <v>0</v>
      </c>
      <c r="X90" s="148">
        <f t="shared" si="4"/>
        <v>0</v>
      </c>
      <c r="Y90" s="148"/>
      <c r="Z90" s="138"/>
    </row>
    <row r="91" spans="1:26" s="159" customFormat="1" ht="21">
      <c r="A91" s="151">
        <v>83</v>
      </c>
      <c r="B91" s="152" t="s">
        <v>58</v>
      </c>
      <c r="C91" s="153"/>
      <c r="D91" s="152"/>
      <c r="E91" s="154"/>
      <c r="F91" s="161">
        <v>80000</v>
      </c>
      <c r="G91" s="310">
        <v>13</v>
      </c>
      <c r="H91" s="310">
        <v>458</v>
      </c>
      <c r="I91" s="311" t="s">
        <v>26</v>
      </c>
      <c r="J91" s="311" t="s">
        <v>26</v>
      </c>
      <c r="K91" s="312" t="s">
        <v>26</v>
      </c>
      <c r="L91" s="312" t="s">
        <v>26</v>
      </c>
      <c r="M91" s="314" t="s">
        <v>26</v>
      </c>
      <c r="N91" s="143" t="s">
        <v>26</v>
      </c>
      <c r="O91" s="144" t="s">
        <v>26</v>
      </c>
      <c r="P91" s="175" t="s">
        <v>26</v>
      </c>
      <c r="Q91" s="176" t="s">
        <v>26</v>
      </c>
      <c r="R91" s="176" t="s">
        <v>26</v>
      </c>
      <c r="S91" s="177" t="s">
        <v>26</v>
      </c>
      <c r="T91" s="177" t="s">
        <v>26</v>
      </c>
      <c r="U91" s="174" t="s">
        <v>26</v>
      </c>
      <c r="V91" s="174" t="s">
        <v>26</v>
      </c>
      <c r="W91" s="148">
        <v>458</v>
      </c>
      <c r="X91" s="148">
        <f t="shared" si="4"/>
        <v>79542</v>
      </c>
      <c r="Y91" s="148"/>
      <c r="Z91" s="162"/>
    </row>
    <row r="92" spans="1:26" ht="21">
      <c r="A92" s="138">
        <v>84</v>
      </c>
      <c r="B92" s="139" t="s">
        <v>89</v>
      </c>
      <c r="C92" s="140"/>
      <c r="D92" s="139"/>
      <c r="E92" s="141"/>
      <c r="F92" s="161">
        <v>10000</v>
      </c>
      <c r="G92" s="310">
        <v>3</v>
      </c>
      <c r="H92" s="310">
        <v>111</v>
      </c>
      <c r="I92" s="311" t="s">
        <v>26</v>
      </c>
      <c r="J92" s="311" t="s">
        <v>26</v>
      </c>
      <c r="K92" s="312" t="s">
        <v>26</v>
      </c>
      <c r="L92" s="312" t="s">
        <v>26</v>
      </c>
      <c r="M92" s="314" t="s">
        <v>26</v>
      </c>
      <c r="N92" s="143" t="s">
        <v>26</v>
      </c>
      <c r="O92" s="144" t="s">
        <v>26</v>
      </c>
      <c r="P92" s="175" t="s">
        <v>26</v>
      </c>
      <c r="Q92" s="176" t="s">
        <v>26</v>
      </c>
      <c r="R92" s="176" t="s">
        <v>26</v>
      </c>
      <c r="S92" s="177" t="s">
        <v>26</v>
      </c>
      <c r="T92" s="177" t="s">
        <v>26</v>
      </c>
      <c r="U92" s="174" t="s">
        <v>26</v>
      </c>
      <c r="V92" s="147" t="s">
        <v>26</v>
      </c>
      <c r="W92" s="148">
        <v>111</v>
      </c>
      <c r="X92" s="148">
        <f t="shared" si="4"/>
        <v>9889</v>
      </c>
      <c r="Y92" s="148"/>
      <c r="Z92" s="138"/>
    </row>
    <row r="93" spans="1:26" ht="21">
      <c r="A93" s="138">
        <v>85</v>
      </c>
      <c r="B93" s="139" t="s">
        <v>29</v>
      </c>
      <c r="C93" s="163"/>
      <c r="D93" s="140"/>
      <c r="E93" s="141"/>
      <c r="F93" s="161" t="s">
        <v>26</v>
      </c>
      <c r="G93" s="310" t="s">
        <v>26</v>
      </c>
      <c r="H93" s="310" t="s">
        <v>26</v>
      </c>
      <c r="I93" s="311" t="s">
        <v>26</v>
      </c>
      <c r="J93" s="311" t="s">
        <v>26</v>
      </c>
      <c r="K93" s="312" t="s">
        <v>26</v>
      </c>
      <c r="L93" s="312" t="s">
        <v>26</v>
      </c>
      <c r="M93" s="314" t="s">
        <v>26</v>
      </c>
      <c r="N93" s="143" t="s">
        <v>26</v>
      </c>
      <c r="O93" s="144" t="s">
        <v>26</v>
      </c>
      <c r="P93" s="144" t="s">
        <v>26</v>
      </c>
      <c r="Q93" s="145" t="s">
        <v>26</v>
      </c>
      <c r="R93" s="145" t="s">
        <v>26</v>
      </c>
      <c r="S93" s="146" t="s">
        <v>26</v>
      </c>
      <c r="T93" s="146" t="s">
        <v>26</v>
      </c>
      <c r="U93" s="147" t="s">
        <v>26</v>
      </c>
      <c r="V93" s="147" t="s">
        <v>26</v>
      </c>
      <c r="W93" s="148">
        <f>SUM(G93:S93)</f>
        <v>0</v>
      </c>
      <c r="X93" s="148">
        <v>0</v>
      </c>
      <c r="Y93" s="148"/>
      <c r="Z93" s="138"/>
    </row>
    <row r="94" spans="1:26" ht="21">
      <c r="A94" s="138">
        <v>86</v>
      </c>
      <c r="B94" s="139" t="s">
        <v>81</v>
      </c>
      <c r="C94" s="140"/>
      <c r="D94" s="139"/>
      <c r="E94" s="141"/>
      <c r="F94" s="161">
        <v>10000</v>
      </c>
      <c r="G94" s="310">
        <v>5</v>
      </c>
      <c r="H94" s="310">
        <v>205</v>
      </c>
      <c r="I94" s="311" t="s">
        <v>26</v>
      </c>
      <c r="J94" s="311" t="s">
        <v>26</v>
      </c>
      <c r="K94" s="312" t="s">
        <v>26</v>
      </c>
      <c r="L94" s="312" t="s">
        <v>26</v>
      </c>
      <c r="M94" s="314">
        <v>1</v>
      </c>
      <c r="N94" s="143">
        <v>16</v>
      </c>
      <c r="O94" s="144" t="s">
        <v>26</v>
      </c>
      <c r="P94" s="144" t="s">
        <v>26</v>
      </c>
      <c r="Q94" s="145" t="s">
        <v>26</v>
      </c>
      <c r="R94" s="145" t="s">
        <v>26</v>
      </c>
      <c r="S94" s="146" t="s">
        <v>26</v>
      </c>
      <c r="T94" s="146" t="s">
        <v>26</v>
      </c>
      <c r="U94" s="147" t="s">
        <v>26</v>
      </c>
      <c r="V94" s="147" t="s">
        <v>26</v>
      </c>
      <c r="W94" s="148">
        <f>N94+H94</f>
        <v>221</v>
      </c>
      <c r="X94" s="148">
        <f>F94-W94</f>
        <v>9779</v>
      </c>
      <c r="Y94" s="148"/>
      <c r="Z94" s="138"/>
    </row>
    <row r="95" spans="1:26" ht="21">
      <c r="A95" s="138"/>
      <c r="B95" s="139" t="s">
        <v>110</v>
      </c>
      <c r="C95" s="140"/>
      <c r="D95" s="139"/>
      <c r="E95" s="141"/>
      <c r="F95" s="161">
        <v>2000</v>
      </c>
      <c r="G95" s="310" t="s">
        <v>26</v>
      </c>
      <c r="H95" s="310" t="s">
        <v>26</v>
      </c>
      <c r="I95" s="311" t="s">
        <v>26</v>
      </c>
      <c r="J95" s="311" t="s">
        <v>26</v>
      </c>
      <c r="K95" s="312" t="s">
        <v>26</v>
      </c>
      <c r="L95" s="312" t="s">
        <v>26</v>
      </c>
      <c r="M95" s="314" t="s">
        <v>26</v>
      </c>
      <c r="N95" s="143" t="s">
        <v>26</v>
      </c>
      <c r="O95" s="144" t="s">
        <v>26</v>
      </c>
      <c r="P95" s="144" t="s">
        <v>26</v>
      </c>
      <c r="Q95" s="145" t="s">
        <v>26</v>
      </c>
      <c r="R95" s="145" t="s">
        <v>26</v>
      </c>
      <c r="S95" s="146" t="s">
        <v>26</v>
      </c>
      <c r="T95" s="146" t="s">
        <v>26</v>
      </c>
      <c r="U95" s="147" t="s">
        <v>26</v>
      </c>
      <c r="V95" s="147" t="s">
        <v>26</v>
      </c>
      <c r="W95" s="148">
        <v>0</v>
      </c>
      <c r="X95" s="148">
        <f>F95-W95</f>
        <v>2000</v>
      </c>
      <c r="Y95" s="148"/>
      <c r="Z95" s="138"/>
    </row>
    <row r="96" spans="1:26" ht="21">
      <c r="A96" s="138"/>
      <c r="B96" s="139" t="s">
        <v>109</v>
      </c>
      <c r="C96" s="140"/>
      <c r="D96" s="139"/>
      <c r="E96" s="141"/>
      <c r="F96" s="161">
        <v>2000</v>
      </c>
      <c r="G96" s="310" t="s">
        <v>26</v>
      </c>
      <c r="H96" s="310" t="s">
        <v>26</v>
      </c>
      <c r="I96" s="311" t="s">
        <v>26</v>
      </c>
      <c r="J96" s="311" t="s">
        <v>26</v>
      </c>
      <c r="K96" s="312" t="s">
        <v>26</v>
      </c>
      <c r="L96" s="312" t="s">
        <v>26</v>
      </c>
      <c r="M96" s="143" t="s">
        <v>26</v>
      </c>
      <c r="N96" s="143" t="s">
        <v>26</v>
      </c>
      <c r="O96" s="144" t="s">
        <v>26</v>
      </c>
      <c r="P96" s="144" t="s">
        <v>26</v>
      </c>
      <c r="Q96" s="145" t="s">
        <v>26</v>
      </c>
      <c r="R96" s="145" t="s">
        <v>26</v>
      </c>
      <c r="S96" s="146" t="s">
        <v>26</v>
      </c>
      <c r="T96" s="146" t="s">
        <v>26</v>
      </c>
      <c r="U96" s="147" t="s">
        <v>26</v>
      </c>
      <c r="V96" s="147" t="s">
        <v>26</v>
      </c>
      <c r="W96" s="148">
        <v>0</v>
      </c>
      <c r="X96" s="148">
        <f>F96-W96</f>
        <v>2000</v>
      </c>
      <c r="Y96" s="148"/>
      <c r="Z96" s="138"/>
    </row>
    <row r="97" spans="1:26" ht="21.75" thickBot="1">
      <c r="A97" s="138">
        <v>87</v>
      </c>
      <c r="B97" s="139" t="s">
        <v>60</v>
      </c>
      <c r="C97" s="140"/>
      <c r="D97" s="139"/>
      <c r="E97" s="141"/>
      <c r="F97" s="161" t="s">
        <v>26</v>
      </c>
      <c r="G97" s="310" t="s">
        <v>26</v>
      </c>
      <c r="H97" s="322" t="s">
        <v>26</v>
      </c>
      <c r="I97" s="323" t="s">
        <v>26</v>
      </c>
      <c r="J97" s="311" t="s">
        <v>26</v>
      </c>
      <c r="K97" s="312" t="s">
        <v>26</v>
      </c>
      <c r="L97" s="312" t="s">
        <v>26</v>
      </c>
      <c r="M97" s="324" t="s">
        <v>26</v>
      </c>
      <c r="N97" s="143" t="s">
        <v>26</v>
      </c>
      <c r="O97" s="144" t="s">
        <v>26</v>
      </c>
      <c r="P97" s="144" t="s">
        <v>26</v>
      </c>
      <c r="Q97" s="145" t="s">
        <v>26</v>
      </c>
      <c r="R97" s="145" t="s">
        <v>26</v>
      </c>
      <c r="S97" s="146" t="s">
        <v>26</v>
      </c>
      <c r="T97" s="172" t="s">
        <v>26</v>
      </c>
      <c r="U97" s="173" t="s">
        <v>26</v>
      </c>
      <c r="V97" s="171" t="s">
        <v>26</v>
      </c>
      <c r="W97" s="148">
        <f>SUM(G97:S97)</f>
        <v>0</v>
      </c>
      <c r="X97" s="148">
        <v>0</v>
      </c>
      <c r="Y97" s="148"/>
      <c r="Z97" s="138"/>
    </row>
    <row r="98" spans="2:26" ht="22.5" thickBot="1" thickTop="1">
      <c r="B98" s="121"/>
      <c r="C98" s="121"/>
      <c r="D98" s="121"/>
      <c r="E98" s="121"/>
      <c r="F98" s="165">
        <f>SUM(F6:F97)</f>
        <v>1691000</v>
      </c>
      <c r="G98" s="234">
        <f>SUM(G6:G97)</f>
        <v>799</v>
      </c>
      <c r="H98" s="234">
        <f>SUM(H6:H97)</f>
        <v>32608</v>
      </c>
      <c r="I98" s="235">
        <f>SUM(I50:I97)</f>
        <v>183</v>
      </c>
      <c r="J98" s="235">
        <f>SUM(J50:J97)</f>
        <v>10229</v>
      </c>
      <c r="K98" s="236"/>
      <c r="L98" s="325"/>
      <c r="M98" s="166">
        <f>SUM(M14:M97)</f>
        <v>106</v>
      </c>
      <c r="N98" s="166">
        <f>SUM(N14:N97)</f>
        <v>2061</v>
      </c>
      <c r="O98" s="167"/>
      <c r="P98" s="167"/>
      <c r="Q98" s="168"/>
      <c r="R98" s="168"/>
      <c r="S98" s="169"/>
      <c r="T98" s="169"/>
      <c r="U98" s="164">
        <f>SUM(U9:U97)</f>
        <v>7019</v>
      </c>
      <c r="V98" s="164">
        <f>SUM(V6:V97)</f>
        <v>20263</v>
      </c>
      <c r="W98" s="170">
        <f>SUM(W6:W97)</f>
        <v>65161</v>
      </c>
      <c r="X98" s="170">
        <f>F98-W98</f>
        <v>1625839</v>
      </c>
      <c r="Y98" s="148">
        <f>SUM(Y6:Y97)</f>
        <v>0</v>
      </c>
      <c r="Z98" s="138"/>
    </row>
    <row r="99" spans="2:7" ht="21.75" thickTop="1">
      <c r="B99" s="121"/>
      <c r="C99" s="121"/>
      <c r="D99" s="121"/>
      <c r="E99" s="121"/>
      <c r="F99" s="121"/>
      <c r="G99" s="122"/>
    </row>
    <row r="101" ht="21">
      <c r="J101" s="178">
        <f>H98+J98+N98+V98</f>
        <v>65161</v>
      </c>
    </row>
    <row r="111" spans="19:23" ht="21">
      <c r="S111" s="120">
        <v>882</v>
      </c>
      <c r="T111" s="120">
        <v>799</v>
      </c>
      <c r="W111" s="120">
        <f>10689-3897</f>
        <v>6792</v>
      </c>
    </row>
    <row r="112" spans="19:20" ht="21">
      <c r="S112" s="120">
        <v>153</v>
      </c>
      <c r="T112" s="120">
        <v>183</v>
      </c>
    </row>
    <row r="113" spans="19:20" ht="21">
      <c r="S113" s="120">
        <v>106</v>
      </c>
      <c r="T113" s="120">
        <v>106</v>
      </c>
    </row>
    <row r="114" spans="19:20" ht="21">
      <c r="S114" s="120">
        <v>6739</v>
      </c>
      <c r="T114" s="120">
        <v>10689</v>
      </c>
    </row>
    <row r="115" spans="19:21" ht="21">
      <c r="S115" s="120">
        <f>SUM(S111:S114)</f>
        <v>7880</v>
      </c>
      <c r="T115" s="120">
        <f>SUM(T111:T114)</f>
        <v>11777</v>
      </c>
      <c r="U115" s="123">
        <f>S115-T115</f>
        <v>-3897</v>
      </c>
    </row>
  </sheetData>
  <sheetProtection/>
  <mergeCells count="6">
    <mergeCell ref="A1:U2"/>
    <mergeCell ref="A4:A5"/>
    <mergeCell ref="B4:E5"/>
    <mergeCell ref="G4:V4"/>
    <mergeCell ref="W4:X4"/>
    <mergeCell ref="Z4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99"/>
  <sheetViews>
    <sheetView zoomScale="70" zoomScaleNormal="70" zoomScalePageLayoutView="0" workbookViewId="0" topLeftCell="F1">
      <selection activeCell="X83" sqref="X83"/>
    </sheetView>
  </sheetViews>
  <sheetFormatPr defaultColWidth="9.140625" defaultRowHeight="21.75"/>
  <cols>
    <col min="1" max="1" width="5.57421875" style="1" customWidth="1"/>
    <col min="2" max="4" width="9.140625" style="1" customWidth="1"/>
    <col min="5" max="5" width="24.7109375" style="1" customWidth="1"/>
    <col min="6" max="6" width="12.8515625" style="1" customWidth="1"/>
    <col min="7" max="7" width="11.57421875" style="1" customWidth="1"/>
    <col min="8" max="8" width="11.7109375" style="1" customWidth="1"/>
    <col min="9" max="9" width="13.00390625" style="1" customWidth="1"/>
    <col min="10" max="10" width="12.140625" style="1" customWidth="1"/>
    <col min="11" max="11" width="12.57421875" style="1" customWidth="1"/>
    <col min="12" max="13" width="11.57421875" style="1" customWidth="1"/>
    <col min="14" max="14" width="11.140625" style="1" customWidth="1"/>
    <col min="15" max="15" width="11.8515625" style="1" customWidth="1"/>
    <col min="16" max="16" width="10.8515625" style="1" customWidth="1"/>
    <col min="17" max="17" width="11.8515625" style="1" customWidth="1"/>
    <col min="18" max="18" width="10.8515625" style="1" customWidth="1"/>
    <col min="19" max="20" width="12.00390625" style="1" customWidth="1"/>
    <col min="21" max="21" width="12.00390625" style="23" customWidth="1"/>
    <col min="22" max="22" width="12.140625" style="23" customWidth="1"/>
    <col min="23" max="23" width="13.7109375" style="1" customWidth="1"/>
    <col min="24" max="24" width="12.140625" style="1" customWidth="1"/>
    <col min="25" max="25" width="12.421875" style="1" customWidth="1"/>
    <col min="26" max="26" width="11.28125" style="1" customWidth="1"/>
    <col min="27" max="16384" width="9.140625" style="1" customWidth="1"/>
  </cols>
  <sheetData>
    <row r="1" spans="1:22" ht="25.5" customHeight="1">
      <c r="A1" s="366" t="s">
        <v>104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19"/>
    </row>
    <row r="2" spans="1:22" ht="23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19"/>
    </row>
    <row r="3" spans="2:7" ht="8.25" customHeight="1">
      <c r="B3" s="2"/>
      <c r="C3" s="2"/>
      <c r="D3" s="2"/>
      <c r="E3" s="2"/>
      <c r="F3" s="2"/>
      <c r="G3" s="3"/>
    </row>
    <row r="4" spans="1:26" ht="25.5" customHeight="1">
      <c r="A4" s="367" t="s">
        <v>105</v>
      </c>
      <c r="B4" s="368" t="s">
        <v>91</v>
      </c>
      <c r="C4" s="368"/>
      <c r="D4" s="368"/>
      <c r="E4" s="369"/>
      <c r="F4" s="82" t="s">
        <v>114</v>
      </c>
      <c r="G4" s="372" t="s">
        <v>140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4"/>
      <c r="W4" s="372" t="s">
        <v>120</v>
      </c>
      <c r="X4" s="374"/>
      <c r="Y4" s="84" t="s">
        <v>119</v>
      </c>
      <c r="Z4" s="375" t="s">
        <v>106</v>
      </c>
    </row>
    <row r="5" spans="1:26" ht="23.25" customHeight="1">
      <c r="A5" s="367"/>
      <c r="B5" s="370"/>
      <c r="C5" s="370"/>
      <c r="D5" s="370"/>
      <c r="E5" s="371"/>
      <c r="F5" s="83" t="s">
        <v>113</v>
      </c>
      <c r="G5" s="91" t="s">
        <v>129</v>
      </c>
      <c r="H5" s="72" t="s">
        <v>121</v>
      </c>
      <c r="I5" s="32" t="s">
        <v>128</v>
      </c>
      <c r="J5" s="32" t="s">
        <v>121</v>
      </c>
      <c r="K5" s="39" t="s">
        <v>122</v>
      </c>
      <c r="L5" s="40" t="s">
        <v>121</v>
      </c>
      <c r="M5" s="45" t="s">
        <v>123</v>
      </c>
      <c r="N5" s="46" t="s">
        <v>121</v>
      </c>
      <c r="O5" s="57" t="s">
        <v>124</v>
      </c>
      <c r="P5" s="57" t="s">
        <v>121</v>
      </c>
      <c r="Q5" s="62" t="s">
        <v>125</v>
      </c>
      <c r="R5" s="62" t="s">
        <v>121</v>
      </c>
      <c r="S5" s="67" t="s">
        <v>126</v>
      </c>
      <c r="T5" s="67" t="s">
        <v>121</v>
      </c>
      <c r="U5" s="31" t="s">
        <v>127</v>
      </c>
      <c r="V5" s="31" t="s">
        <v>121</v>
      </c>
      <c r="W5" s="86" t="s">
        <v>118</v>
      </c>
      <c r="X5" s="85" t="s">
        <v>130</v>
      </c>
      <c r="Y5" s="85" t="s">
        <v>118</v>
      </c>
      <c r="Z5" s="376"/>
    </row>
    <row r="6" spans="1:26" ht="18.75">
      <c r="A6" s="4">
        <v>1</v>
      </c>
      <c r="B6" s="5" t="s">
        <v>1</v>
      </c>
      <c r="C6" s="6"/>
      <c r="D6" s="5"/>
      <c r="E6" s="7"/>
      <c r="F6" s="79">
        <v>20000</v>
      </c>
      <c r="G6" s="206">
        <v>2</v>
      </c>
      <c r="H6" s="206">
        <v>79</v>
      </c>
      <c r="I6" s="207"/>
      <c r="J6" s="207"/>
      <c r="K6" s="208"/>
      <c r="L6" s="209"/>
      <c r="M6" s="210"/>
      <c r="N6" s="48"/>
      <c r="O6" s="58"/>
      <c r="P6" s="58"/>
      <c r="Q6" s="63"/>
      <c r="R6" s="63"/>
      <c r="S6" s="26"/>
      <c r="T6" s="26"/>
      <c r="U6" s="73"/>
      <c r="V6" s="73"/>
      <c r="W6" s="87">
        <f>V6+T6+R6+P6+N6+L6+J6+H6</f>
        <v>79</v>
      </c>
      <c r="X6" s="87">
        <f>F6-W6</f>
        <v>19921</v>
      </c>
      <c r="Y6" s="87"/>
      <c r="Z6" s="4"/>
    </row>
    <row r="7" spans="1:26" ht="18.75">
      <c r="A7" s="4">
        <v>2</v>
      </c>
      <c r="B7" s="5" t="s">
        <v>0</v>
      </c>
      <c r="C7" s="6"/>
      <c r="D7" s="5"/>
      <c r="E7" s="7"/>
      <c r="F7" s="79" t="s">
        <v>26</v>
      </c>
      <c r="G7" s="206">
        <v>1</v>
      </c>
      <c r="H7" s="206">
        <v>37</v>
      </c>
      <c r="I7" s="207"/>
      <c r="J7" s="207"/>
      <c r="K7" s="208"/>
      <c r="L7" s="209"/>
      <c r="M7" s="210"/>
      <c r="N7" s="48"/>
      <c r="O7" s="58"/>
      <c r="P7" s="58"/>
      <c r="Q7" s="63"/>
      <c r="R7" s="63"/>
      <c r="S7" s="26"/>
      <c r="T7" s="26"/>
      <c r="U7" s="73"/>
      <c r="V7" s="73"/>
      <c r="W7" s="87">
        <f>V7+T7+R7+P7+N7+L7+J7+H7</f>
        <v>37</v>
      </c>
      <c r="X7" s="88" t="s">
        <v>26</v>
      </c>
      <c r="Y7" s="88"/>
      <c r="Z7" s="4"/>
    </row>
    <row r="8" spans="1:26" ht="18.75">
      <c r="A8" s="4">
        <v>3</v>
      </c>
      <c r="B8" s="5" t="s">
        <v>2</v>
      </c>
      <c r="C8" s="6"/>
      <c r="D8" s="5"/>
      <c r="E8" s="7"/>
      <c r="F8" s="79" t="s">
        <v>26</v>
      </c>
      <c r="G8" s="206"/>
      <c r="H8" s="206"/>
      <c r="I8" s="207"/>
      <c r="J8" s="207"/>
      <c r="K8" s="208"/>
      <c r="L8" s="208"/>
      <c r="M8" s="210"/>
      <c r="N8" s="48"/>
      <c r="O8" s="58"/>
      <c r="P8" s="58"/>
      <c r="Q8" s="63"/>
      <c r="R8" s="63"/>
      <c r="S8" s="26"/>
      <c r="T8" s="26"/>
      <c r="U8" s="73"/>
      <c r="V8" s="73"/>
      <c r="W8" s="87">
        <f aca="true" t="shared" si="0" ref="W8:W71">V8+T8+R8+P8+N8+L8+J8+H8</f>
        <v>0</v>
      </c>
      <c r="X8" s="88" t="s">
        <v>26</v>
      </c>
      <c r="Y8" s="88"/>
      <c r="Z8" s="4"/>
    </row>
    <row r="9" spans="1:26" ht="18.75">
      <c r="A9" s="4">
        <v>4</v>
      </c>
      <c r="B9" s="5" t="s">
        <v>22</v>
      </c>
      <c r="C9" s="6"/>
      <c r="D9" s="5"/>
      <c r="E9" s="7"/>
      <c r="F9" s="79">
        <v>20000</v>
      </c>
      <c r="G9" s="206">
        <v>16</v>
      </c>
      <c r="H9" s="206">
        <v>517</v>
      </c>
      <c r="I9" s="207"/>
      <c r="J9" s="207"/>
      <c r="K9" s="208"/>
      <c r="L9" s="208"/>
      <c r="M9" s="210"/>
      <c r="N9" s="48"/>
      <c r="O9" s="58"/>
      <c r="P9" s="58"/>
      <c r="Q9" s="63"/>
      <c r="R9" s="63"/>
      <c r="S9" s="26"/>
      <c r="T9" s="26"/>
      <c r="U9" s="73">
        <v>2</v>
      </c>
      <c r="V9" s="73">
        <v>8</v>
      </c>
      <c r="W9" s="87">
        <f t="shared" si="0"/>
        <v>525</v>
      </c>
      <c r="X9" s="87">
        <f>F9-W9</f>
        <v>19475</v>
      </c>
      <c r="Y9" s="87"/>
      <c r="Z9" s="4"/>
    </row>
    <row r="10" spans="1:26" ht="18.75">
      <c r="A10" s="4">
        <v>5</v>
      </c>
      <c r="B10" s="5" t="s">
        <v>62</v>
      </c>
      <c r="C10" s="6"/>
      <c r="D10" s="5"/>
      <c r="E10" s="7"/>
      <c r="F10" s="79">
        <v>20000</v>
      </c>
      <c r="G10" s="206">
        <v>17</v>
      </c>
      <c r="H10" s="206">
        <v>729</v>
      </c>
      <c r="I10" s="207"/>
      <c r="J10" s="207"/>
      <c r="K10" s="208"/>
      <c r="L10" s="208"/>
      <c r="M10" s="210">
        <v>2</v>
      </c>
      <c r="N10" s="48">
        <v>32</v>
      </c>
      <c r="O10" s="58"/>
      <c r="P10" s="58"/>
      <c r="Q10" s="63"/>
      <c r="R10" s="63"/>
      <c r="S10" s="26"/>
      <c r="T10" s="26"/>
      <c r="U10" s="73"/>
      <c r="V10" s="73"/>
      <c r="W10" s="87">
        <f t="shared" si="0"/>
        <v>761</v>
      </c>
      <c r="X10" s="87">
        <f>F10-W10</f>
        <v>19239</v>
      </c>
      <c r="Y10" s="87"/>
      <c r="Z10" s="4"/>
    </row>
    <row r="11" spans="1:26" ht="18.75">
      <c r="A11" s="4">
        <v>6</v>
      </c>
      <c r="B11" s="5" t="s">
        <v>3</v>
      </c>
      <c r="C11" s="6"/>
      <c r="D11" s="5"/>
      <c r="E11" s="7"/>
      <c r="F11" s="79">
        <v>25000</v>
      </c>
      <c r="G11" s="206">
        <v>67</v>
      </c>
      <c r="H11" s="206">
        <v>2469</v>
      </c>
      <c r="I11" s="207"/>
      <c r="J11" s="207"/>
      <c r="K11" s="208"/>
      <c r="L11" s="208"/>
      <c r="M11" s="210"/>
      <c r="N11" s="48"/>
      <c r="O11" s="58"/>
      <c r="P11" s="58"/>
      <c r="Q11" s="63"/>
      <c r="R11" s="63"/>
      <c r="S11" s="26"/>
      <c r="T11" s="26"/>
      <c r="U11" s="73"/>
      <c r="V11" s="73"/>
      <c r="W11" s="87">
        <f t="shared" si="0"/>
        <v>2469</v>
      </c>
      <c r="X11" s="87">
        <f>F11-W11</f>
        <v>22531</v>
      </c>
      <c r="Y11" s="87"/>
      <c r="Z11" s="4"/>
    </row>
    <row r="12" spans="1:26" ht="18.75">
      <c r="A12" s="4">
        <v>7</v>
      </c>
      <c r="B12" s="5" t="s">
        <v>4</v>
      </c>
      <c r="C12" s="6"/>
      <c r="D12" s="5"/>
      <c r="E12" s="7"/>
      <c r="F12" s="79" t="s">
        <v>26</v>
      </c>
      <c r="G12" s="206"/>
      <c r="H12" s="226"/>
      <c r="I12" s="227"/>
      <c r="J12" s="227"/>
      <c r="K12" s="208"/>
      <c r="L12" s="208"/>
      <c r="M12" s="228"/>
      <c r="N12" s="48"/>
      <c r="O12" s="58"/>
      <c r="P12" s="58"/>
      <c r="Q12" s="63"/>
      <c r="R12" s="63"/>
      <c r="S12" s="26"/>
      <c r="T12" s="26"/>
      <c r="U12" s="73"/>
      <c r="V12" s="73"/>
      <c r="W12" s="87">
        <f t="shared" si="0"/>
        <v>0</v>
      </c>
      <c r="X12" s="88" t="s">
        <v>26</v>
      </c>
      <c r="Y12" s="88"/>
      <c r="Z12" s="4"/>
    </row>
    <row r="13" spans="1:26" ht="18.75">
      <c r="A13" s="4">
        <v>8</v>
      </c>
      <c r="B13" s="5" t="s">
        <v>5</v>
      </c>
      <c r="C13" s="6"/>
      <c r="D13" s="5"/>
      <c r="E13" s="7"/>
      <c r="F13" s="79" t="s">
        <v>26</v>
      </c>
      <c r="G13" s="206"/>
      <c r="H13" s="226"/>
      <c r="I13" s="227"/>
      <c r="J13" s="227"/>
      <c r="K13" s="208"/>
      <c r="L13" s="208"/>
      <c r="M13" s="228"/>
      <c r="N13" s="48"/>
      <c r="O13" s="58"/>
      <c r="P13" s="58"/>
      <c r="Q13" s="63"/>
      <c r="R13" s="63"/>
      <c r="S13" s="26"/>
      <c r="T13" s="26"/>
      <c r="U13" s="73"/>
      <c r="V13" s="73"/>
      <c r="W13" s="87">
        <f t="shared" si="0"/>
        <v>0</v>
      </c>
      <c r="X13" s="88" t="s">
        <v>26</v>
      </c>
      <c r="Y13" s="88"/>
      <c r="Z13" s="4"/>
    </row>
    <row r="14" spans="1:26" ht="18.75">
      <c r="A14" s="4">
        <v>9</v>
      </c>
      <c r="B14" s="5" t="s">
        <v>35</v>
      </c>
      <c r="C14" s="6"/>
      <c r="D14" s="5"/>
      <c r="E14" s="7"/>
      <c r="F14" s="79">
        <v>25000</v>
      </c>
      <c r="G14" s="206">
        <v>1</v>
      </c>
      <c r="H14" s="206">
        <v>37</v>
      </c>
      <c r="I14" s="207"/>
      <c r="J14" s="207"/>
      <c r="K14" s="208"/>
      <c r="L14" s="208"/>
      <c r="M14" s="210">
        <v>58</v>
      </c>
      <c r="N14" s="48">
        <v>1098</v>
      </c>
      <c r="O14" s="58"/>
      <c r="P14" s="58"/>
      <c r="Q14" s="63"/>
      <c r="R14" s="63"/>
      <c r="S14" s="26"/>
      <c r="T14" s="26"/>
      <c r="U14" s="73"/>
      <c r="V14" s="73"/>
      <c r="W14" s="87">
        <f t="shared" si="0"/>
        <v>1135</v>
      </c>
      <c r="X14" s="87">
        <f aca="true" t="shared" si="1" ref="X14:X19">F14-W14</f>
        <v>23865</v>
      </c>
      <c r="Y14" s="87"/>
      <c r="Z14" s="4"/>
    </row>
    <row r="15" spans="1:26" ht="18.75">
      <c r="A15" s="4">
        <v>10</v>
      </c>
      <c r="B15" s="5" t="s">
        <v>34</v>
      </c>
      <c r="C15" s="6"/>
      <c r="D15" s="5"/>
      <c r="E15" s="7"/>
      <c r="F15" s="79">
        <v>20000</v>
      </c>
      <c r="G15" s="206">
        <v>11</v>
      </c>
      <c r="H15" s="206">
        <v>482</v>
      </c>
      <c r="I15" s="207"/>
      <c r="J15" s="207"/>
      <c r="K15" s="208"/>
      <c r="L15" s="208"/>
      <c r="M15" s="210"/>
      <c r="N15" s="48"/>
      <c r="O15" s="58"/>
      <c r="P15" s="58"/>
      <c r="Q15" s="63"/>
      <c r="R15" s="63"/>
      <c r="S15" s="26"/>
      <c r="T15" s="26"/>
      <c r="U15" s="73">
        <v>134</v>
      </c>
      <c r="V15" s="73">
        <v>402</v>
      </c>
      <c r="W15" s="87">
        <f t="shared" si="0"/>
        <v>884</v>
      </c>
      <c r="X15" s="87">
        <f t="shared" si="1"/>
        <v>19116</v>
      </c>
      <c r="Y15" s="87"/>
      <c r="Z15" s="4"/>
    </row>
    <row r="16" spans="1:26" ht="18.75">
      <c r="A16" s="4">
        <v>12</v>
      </c>
      <c r="B16" s="5" t="s">
        <v>108</v>
      </c>
      <c r="C16" s="6"/>
      <c r="D16" s="5"/>
      <c r="E16" s="7"/>
      <c r="F16" s="79">
        <v>70000</v>
      </c>
      <c r="G16" s="211">
        <v>39</v>
      </c>
      <c r="H16" s="206">
        <v>1428</v>
      </c>
      <c r="I16" s="207"/>
      <c r="J16" s="207"/>
      <c r="K16" s="208"/>
      <c r="L16" s="208"/>
      <c r="M16" s="210">
        <v>1</v>
      </c>
      <c r="N16" s="48">
        <v>16</v>
      </c>
      <c r="O16" s="58"/>
      <c r="P16" s="58"/>
      <c r="Q16" s="63"/>
      <c r="R16" s="63"/>
      <c r="S16" s="26"/>
      <c r="T16" s="26"/>
      <c r="U16" s="73"/>
      <c r="V16" s="73"/>
      <c r="W16" s="87">
        <f t="shared" si="0"/>
        <v>1444</v>
      </c>
      <c r="X16" s="87">
        <f t="shared" si="1"/>
        <v>68556</v>
      </c>
      <c r="Y16" s="87"/>
      <c r="Z16" s="4"/>
    </row>
    <row r="17" spans="1:26" ht="18.75">
      <c r="A17" s="4">
        <v>13</v>
      </c>
      <c r="B17" s="5" t="s">
        <v>20</v>
      </c>
      <c r="C17" s="6"/>
      <c r="D17" s="5"/>
      <c r="E17" s="7"/>
      <c r="F17" s="79">
        <v>70000</v>
      </c>
      <c r="G17" s="211">
        <v>53</v>
      </c>
      <c r="H17" s="206">
        <v>1906</v>
      </c>
      <c r="I17" s="207"/>
      <c r="J17" s="207"/>
      <c r="K17" s="208"/>
      <c r="L17" s="208"/>
      <c r="M17" s="210">
        <v>9</v>
      </c>
      <c r="N17" s="48">
        <v>188</v>
      </c>
      <c r="O17" s="58"/>
      <c r="P17" s="58"/>
      <c r="Q17" s="63"/>
      <c r="R17" s="63"/>
      <c r="S17" s="26"/>
      <c r="T17" s="26"/>
      <c r="U17" s="73"/>
      <c r="V17" s="73"/>
      <c r="W17" s="87">
        <f t="shared" si="0"/>
        <v>2094</v>
      </c>
      <c r="X17" s="87">
        <f t="shared" si="1"/>
        <v>67906</v>
      </c>
      <c r="Y17" s="87"/>
      <c r="Z17" s="4"/>
    </row>
    <row r="18" spans="1:26" ht="18.75">
      <c r="A18" s="4">
        <v>14</v>
      </c>
      <c r="B18" s="5" t="s">
        <v>6</v>
      </c>
      <c r="C18" s="6"/>
      <c r="D18" s="5"/>
      <c r="E18" s="7"/>
      <c r="F18" s="79">
        <v>30000</v>
      </c>
      <c r="G18" s="206">
        <v>28</v>
      </c>
      <c r="H18" s="206">
        <v>1109</v>
      </c>
      <c r="I18" s="207"/>
      <c r="J18" s="207"/>
      <c r="K18" s="208"/>
      <c r="L18" s="208"/>
      <c r="M18" s="210"/>
      <c r="N18" s="48"/>
      <c r="O18" s="58"/>
      <c r="P18" s="58"/>
      <c r="Q18" s="63"/>
      <c r="R18" s="63"/>
      <c r="S18" s="26"/>
      <c r="T18" s="26"/>
      <c r="U18" s="73"/>
      <c r="V18" s="73"/>
      <c r="W18" s="87">
        <f t="shared" si="0"/>
        <v>1109</v>
      </c>
      <c r="X18" s="87">
        <f t="shared" si="1"/>
        <v>28891</v>
      </c>
      <c r="Y18" s="87"/>
      <c r="Z18" s="4"/>
    </row>
    <row r="19" spans="1:26" ht="18.75">
      <c r="A19" s="4">
        <v>15</v>
      </c>
      <c r="B19" s="5" t="s">
        <v>19</v>
      </c>
      <c r="C19" s="6"/>
      <c r="D19" s="5"/>
      <c r="E19" s="7"/>
      <c r="F19" s="79">
        <v>20000</v>
      </c>
      <c r="G19" s="206">
        <v>20</v>
      </c>
      <c r="H19" s="206">
        <v>755</v>
      </c>
      <c r="I19" s="207"/>
      <c r="J19" s="207"/>
      <c r="K19" s="208"/>
      <c r="L19" s="208"/>
      <c r="M19" s="210">
        <v>1</v>
      </c>
      <c r="N19" s="48">
        <v>58</v>
      </c>
      <c r="O19" s="58"/>
      <c r="P19" s="58"/>
      <c r="Q19" s="63"/>
      <c r="R19" s="63"/>
      <c r="S19" s="26"/>
      <c r="T19" s="26"/>
      <c r="U19" s="73"/>
      <c r="V19" s="73"/>
      <c r="W19" s="87">
        <f t="shared" si="0"/>
        <v>813</v>
      </c>
      <c r="X19" s="87">
        <f t="shared" si="1"/>
        <v>19187</v>
      </c>
      <c r="Y19" s="87"/>
      <c r="Z19" s="4"/>
    </row>
    <row r="20" spans="1:26" ht="18.75">
      <c r="A20" s="4">
        <v>16</v>
      </c>
      <c r="B20" s="5" t="s">
        <v>7</v>
      </c>
      <c r="C20" s="6"/>
      <c r="D20" s="5"/>
      <c r="E20" s="7"/>
      <c r="F20" s="79" t="s">
        <v>26</v>
      </c>
      <c r="G20" s="206"/>
      <c r="H20" s="206"/>
      <c r="I20" s="207"/>
      <c r="J20" s="207"/>
      <c r="K20" s="208"/>
      <c r="L20" s="208"/>
      <c r="M20" s="210"/>
      <c r="N20" s="48"/>
      <c r="O20" s="58"/>
      <c r="P20" s="58"/>
      <c r="Q20" s="63"/>
      <c r="R20" s="63"/>
      <c r="S20" s="26"/>
      <c r="T20" s="26"/>
      <c r="U20" s="73"/>
      <c r="V20" s="73"/>
      <c r="W20" s="87">
        <f t="shared" si="0"/>
        <v>0</v>
      </c>
      <c r="X20" s="88" t="s">
        <v>26</v>
      </c>
      <c r="Y20" s="88"/>
      <c r="Z20" s="4"/>
    </row>
    <row r="21" spans="1:26" ht="18.75">
      <c r="A21" s="4">
        <v>17</v>
      </c>
      <c r="B21" s="5" t="s">
        <v>67</v>
      </c>
      <c r="C21" s="6"/>
      <c r="D21" s="5"/>
      <c r="E21" s="7"/>
      <c r="F21" s="79" t="s">
        <v>26</v>
      </c>
      <c r="G21" s="206"/>
      <c r="H21" s="226"/>
      <c r="I21" s="227"/>
      <c r="J21" s="227"/>
      <c r="K21" s="208"/>
      <c r="L21" s="208"/>
      <c r="M21" s="228"/>
      <c r="N21" s="48"/>
      <c r="O21" s="58"/>
      <c r="P21" s="58"/>
      <c r="Q21" s="63"/>
      <c r="R21" s="63"/>
      <c r="S21" s="26"/>
      <c r="T21" s="26"/>
      <c r="U21" s="73"/>
      <c r="V21" s="73"/>
      <c r="W21" s="87">
        <f t="shared" si="0"/>
        <v>0</v>
      </c>
      <c r="X21" s="88" t="s">
        <v>26</v>
      </c>
      <c r="Y21" s="88"/>
      <c r="Z21" s="4"/>
    </row>
    <row r="22" spans="1:26" ht="18.75">
      <c r="A22" s="4">
        <v>18</v>
      </c>
      <c r="B22" s="5" t="s">
        <v>68</v>
      </c>
      <c r="C22" s="6"/>
      <c r="D22" s="5"/>
      <c r="E22" s="7"/>
      <c r="F22" s="79" t="s">
        <v>26</v>
      </c>
      <c r="G22" s="206"/>
      <c r="H22" s="226"/>
      <c r="I22" s="229"/>
      <c r="J22" s="229"/>
      <c r="K22" s="208"/>
      <c r="L22" s="208"/>
      <c r="M22" s="230"/>
      <c r="N22" s="48"/>
      <c r="O22" s="58"/>
      <c r="P22" s="58"/>
      <c r="Q22" s="63"/>
      <c r="R22" s="63"/>
      <c r="S22" s="26"/>
      <c r="T22" s="26"/>
      <c r="U22" s="73"/>
      <c r="V22" s="73"/>
      <c r="W22" s="87">
        <f t="shared" si="0"/>
        <v>0</v>
      </c>
      <c r="X22" s="88" t="s">
        <v>26</v>
      </c>
      <c r="Y22" s="88"/>
      <c r="Z22" s="4"/>
    </row>
    <row r="23" spans="1:26" ht="18.75">
      <c r="A23" s="4"/>
      <c r="B23" s="5" t="s">
        <v>31</v>
      </c>
      <c r="C23" s="6"/>
      <c r="D23" s="5"/>
      <c r="E23" s="7"/>
      <c r="F23" s="79" t="s">
        <v>26</v>
      </c>
      <c r="G23" s="206"/>
      <c r="H23" s="226"/>
      <c r="I23" s="227"/>
      <c r="J23" s="227"/>
      <c r="K23" s="208"/>
      <c r="L23" s="208"/>
      <c r="M23" s="228"/>
      <c r="N23" s="48"/>
      <c r="O23" s="58"/>
      <c r="P23" s="58"/>
      <c r="Q23" s="63"/>
      <c r="R23" s="63"/>
      <c r="S23" s="26"/>
      <c r="T23" s="26"/>
      <c r="U23" s="73"/>
      <c r="V23" s="73"/>
      <c r="W23" s="87">
        <f t="shared" si="0"/>
        <v>0</v>
      </c>
      <c r="X23" s="88" t="s">
        <v>26</v>
      </c>
      <c r="Y23" s="88"/>
      <c r="Z23" s="4"/>
    </row>
    <row r="24" spans="1:26" ht="18.75">
      <c r="A24" s="4">
        <v>19</v>
      </c>
      <c r="B24" s="5" t="s">
        <v>69</v>
      </c>
      <c r="C24" s="6"/>
      <c r="D24" s="5"/>
      <c r="E24" s="7"/>
      <c r="F24" s="79" t="s">
        <v>26</v>
      </c>
      <c r="G24" s="206"/>
      <c r="H24" s="226"/>
      <c r="I24" s="227"/>
      <c r="J24" s="227"/>
      <c r="K24" s="208"/>
      <c r="L24" s="208"/>
      <c r="M24" s="228"/>
      <c r="N24" s="48"/>
      <c r="O24" s="58"/>
      <c r="P24" s="58"/>
      <c r="Q24" s="63"/>
      <c r="R24" s="63"/>
      <c r="S24" s="26"/>
      <c r="T24" s="26"/>
      <c r="U24" s="73"/>
      <c r="V24" s="73"/>
      <c r="W24" s="87">
        <f t="shared" si="0"/>
        <v>0</v>
      </c>
      <c r="X24" s="88" t="s">
        <v>26</v>
      </c>
      <c r="Y24" s="88"/>
      <c r="Z24" s="4"/>
    </row>
    <row r="25" spans="1:26" ht="18.75">
      <c r="A25" s="4">
        <v>20</v>
      </c>
      <c r="B25" s="5" t="s">
        <v>70</v>
      </c>
      <c r="C25" s="6"/>
      <c r="D25" s="5"/>
      <c r="E25" s="7"/>
      <c r="F25" s="79" t="s">
        <v>26</v>
      </c>
      <c r="G25" s="206"/>
      <c r="H25" s="226"/>
      <c r="I25" s="227"/>
      <c r="J25" s="227"/>
      <c r="K25" s="208"/>
      <c r="L25" s="208"/>
      <c r="M25" s="228"/>
      <c r="N25" s="48"/>
      <c r="O25" s="58"/>
      <c r="P25" s="58"/>
      <c r="Q25" s="63"/>
      <c r="R25" s="63"/>
      <c r="S25" s="26"/>
      <c r="T25" s="26"/>
      <c r="U25" s="73"/>
      <c r="V25" s="73"/>
      <c r="W25" s="87">
        <f t="shared" si="0"/>
        <v>0</v>
      </c>
      <c r="X25" s="88" t="s">
        <v>26</v>
      </c>
      <c r="Y25" s="88"/>
      <c r="Z25" s="4"/>
    </row>
    <row r="26" spans="1:26" ht="18.75">
      <c r="A26" s="4">
        <v>21</v>
      </c>
      <c r="B26" s="5" t="s">
        <v>71</v>
      </c>
      <c r="C26" s="6"/>
      <c r="D26" s="5"/>
      <c r="E26" s="7"/>
      <c r="F26" s="79" t="s">
        <v>26</v>
      </c>
      <c r="G26" s="206"/>
      <c r="H26" s="226"/>
      <c r="I26" s="227"/>
      <c r="J26" s="227"/>
      <c r="K26" s="208"/>
      <c r="L26" s="208"/>
      <c r="M26" s="228"/>
      <c r="N26" s="48"/>
      <c r="O26" s="58"/>
      <c r="P26" s="58"/>
      <c r="Q26" s="63"/>
      <c r="R26" s="63"/>
      <c r="S26" s="26"/>
      <c r="T26" s="26"/>
      <c r="U26" s="73"/>
      <c r="V26" s="73"/>
      <c r="W26" s="87">
        <f t="shared" si="0"/>
        <v>0</v>
      </c>
      <c r="X26" s="88" t="s">
        <v>26</v>
      </c>
      <c r="Y26" s="88"/>
      <c r="Z26" s="4"/>
    </row>
    <row r="27" spans="1:26" ht="18.75">
      <c r="A27" s="4"/>
      <c r="B27" s="5" t="s">
        <v>72</v>
      </c>
      <c r="C27" s="6"/>
      <c r="D27" s="5"/>
      <c r="E27" s="7"/>
      <c r="F27" s="80"/>
      <c r="G27" s="231"/>
      <c r="H27" s="231"/>
      <c r="I27" s="229"/>
      <c r="J27" s="229"/>
      <c r="K27" s="208"/>
      <c r="L27" s="208"/>
      <c r="M27" s="230"/>
      <c r="N27" s="48"/>
      <c r="O27" s="58"/>
      <c r="P27" s="58"/>
      <c r="Q27" s="63"/>
      <c r="R27" s="63"/>
      <c r="S27" s="26"/>
      <c r="T27" s="26"/>
      <c r="U27" s="73"/>
      <c r="V27" s="73"/>
      <c r="W27" s="87">
        <f t="shared" si="0"/>
        <v>0</v>
      </c>
      <c r="X27" s="88" t="s">
        <v>26</v>
      </c>
      <c r="Y27" s="88"/>
      <c r="Z27" s="4"/>
    </row>
    <row r="28" spans="1:26" ht="18.75">
      <c r="A28" s="4">
        <v>22</v>
      </c>
      <c r="B28" s="5" t="s">
        <v>28</v>
      </c>
      <c r="C28" s="6"/>
      <c r="D28" s="5"/>
      <c r="E28" s="7"/>
      <c r="F28" s="79">
        <v>20000</v>
      </c>
      <c r="G28" s="206">
        <v>12</v>
      </c>
      <c r="H28" s="206">
        <v>444</v>
      </c>
      <c r="I28" s="207"/>
      <c r="J28" s="207"/>
      <c r="K28" s="208"/>
      <c r="L28" s="208"/>
      <c r="M28" s="210"/>
      <c r="N28" s="48"/>
      <c r="O28" s="58"/>
      <c r="P28" s="58"/>
      <c r="Q28" s="63"/>
      <c r="R28" s="63"/>
      <c r="S28" s="26"/>
      <c r="T28" s="26"/>
      <c r="U28" s="73"/>
      <c r="V28" s="73"/>
      <c r="W28" s="87">
        <f t="shared" si="0"/>
        <v>444</v>
      </c>
      <c r="X28" s="87">
        <f>F28-W28</f>
        <v>19556</v>
      </c>
      <c r="Y28" s="87"/>
      <c r="Z28" s="4"/>
    </row>
    <row r="29" spans="1:26" ht="18.75">
      <c r="A29" s="4">
        <v>23</v>
      </c>
      <c r="B29" s="5" t="s">
        <v>8</v>
      </c>
      <c r="C29" s="6"/>
      <c r="D29" s="5"/>
      <c r="E29" s="7"/>
      <c r="F29" s="79">
        <v>20000</v>
      </c>
      <c r="G29" s="206">
        <v>3</v>
      </c>
      <c r="H29" s="211">
        <v>121</v>
      </c>
      <c r="I29" s="212"/>
      <c r="J29" s="212"/>
      <c r="K29" s="208"/>
      <c r="L29" s="208"/>
      <c r="M29" s="210"/>
      <c r="N29" s="48"/>
      <c r="O29" s="58"/>
      <c r="P29" s="58"/>
      <c r="Q29" s="63"/>
      <c r="R29" s="63"/>
      <c r="S29" s="26"/>
      <c r="T29" s="26"/>
      <c r="U29" s="73"/>
      <c r="V29" s="73"/>
      <c r="W29" s="87">
        <f t="shared" si="0"/>
        <v>121</v>
      </c>
      <c r="X29" s="87">
        <f>F29-W29</f>
        <v>19879</v>
      </c>
      <c r="Y29" s="87"/>
      <c r="Z29" s="4"/>
    </row>
    <row r="30" spans="1:26" ht="18.75">
      <c r="A30" s="4">
        <v>24</v>
      </c>
      <c r="B30" s="5" t="s">
        <v>51</v>
      </c>
      <c r="C30" s="6"/>
      <c r="D30" s="5"/>
      <c r="E30" s="7"/>
      <c r="F30" s="79" t="s">
        <v>26</v>
      </c>
      <c r="G30" s="206"/>
      <c r="H30" s="206"/>
      <c r="I30" s="207"/>
      <c r="J30" s="207"/>
      <c r="K30" s="208"/>
      <c r="L30" s="208"/>
      <c r="M30" s="210"/>
      <c r="N30" s="48"/>
      <c r="O30" s="58"/>
      <c r="P30" s="58"/>
      <c r="Q30" s="63"/>
      <c r="R30" s="63"/>
      <c r="S30" s="26"/>
      <c r="T30" s="26"/>
      <c r="U30" s="73"/>
      <c r="V30" s="73"/>
      <c r="W30" s="87">
        <f t="shared" si="0"/>
        <v>0</v>
      </c>
      <c r="X30" s="88" t="s">
        <v>26</v>
      </c>
      <c r="Y30" s="88"/>
      <c r="Z30" s="4"/>
    </row>
    <row r="31" spans="1:26" ht="18.75">
      <c r="A31" s="4">
        <v>25</v>
      </c>
      <c r="B31" s="5" t="s">
        <v>52</v>
      </c>
      <c r="C31" s="6"/>
      <c r="D31" s="5"/>
      <c r="E31" s="7"/>
      <c r="F31" s="79" t="s">
        <v>26</v>
      </c>
      <c r="G31" s="206"/>
      <c r="H31" s="206"/>
      <c r="I31" s="207"/>
      <c r="J31" s="207"/>
      <c r="K31" s="208"/>
      <c r="L31" s="208"/>
      <c r="M31" s="210"/>
      <c r="N31" s="48"/>
      <c r="O31" s="58"/>
      <c r="P31" s="58"/>
      <c r="Q31" s="63"/>
      <c r="R31" s="63"/>
      <c r="S31" s="26"/>
      <c r="T31" s="26"/>
      <c r="U31" s="73"/>
      <c r="V31" s="73"/>
      <c r="W31" s="87">
        <f t="shared" si="0"/>
        <v>0</v>
      </c>
      <c r="X31" s="88" t="s">
        <v>26</v>
      </c>
      <c r="Y31" s="88"/>
      <c r="Z31" s="4"/>
    </row>
    <row r="32" spans="1:26" ht="18.75">
      <c r="A32" s="4">
        <v>26</v>
      </c>
      <c r="B32" s="5" t="s">
        <v>65</v>
      </c>
      <c r="C32" s="6"/>
      <c r="D32" s="5"/>
      <c r="E32" s="7"/>
      <c r="F32" s="79" t="s">
        <v>26</v>
      </c>
      <c r="G32" s="206"/>
      <c r="H32" s="206"/>
      <c r="I32" s="207"/>
      <c r="J32" s="207"/>
      <c r="K32" s="208"/>
      <c r="L32" s="208"/>
      <c r="M32" s="210"/>
      <c r="N32" s="48"/>
      <c r="O32" s="58"/>
      <c r="P32" s="58"/>
      <c r="Q32" s="63"/>
      <c r="R32" s="63"/>
      <c r="S32" s="26"/>
      <c r="T32" s="26"/>
      <c r="U32" s="73"/>
      <c r="V32" s="73"/>
      <c r="W32" s="87">
        <f t="shared" si="0"/>
        <v>0</v>
      </c>
      <c r="X32" s="88" t="s">
        <v>26</v>
      </c>
      <c r="Y32" s="88"/>
      <c r="Z32" s="4"/>
    </row>
    <row r="33" spans="1:26" ht="18.75">
      <c r="A33" s="4"/>
      <c r="B33" s="5" t="s">
        <v>66</v>
      </c>
      <c r="C33" s="6"/>
      <c r="D33" s="5"/>
      <c r="E33" s="7"/>
      <c r="F33" s="79"/>
      <c r="G33" s="206"/>
      <c r="H33" s="211"/>
      <c r="I33" s="212"/>
      <c r="J33" s="212"/>
      <c r="K33" s="208"/>
      <c r="L33" s="208"/>
      <c r="M33" s="210"/>
      <c r="N33" s="48"/>
      <c r="O33" s="58"/>
      <c r="P33" s="58"/>
      <c r="Q33" s="63"/>
      <c r="R33" s="63"/>
      <c r="S33" s="26"/>
      <c r="T33" s="26"/>
      <c r="U33" s="73"/>
      <c r="V33" s="73"/>
      <c r="W33" s="87">
        <f t="shared" si="0"/>
        <v>0</v>
      </c>
      <c r="X33" s="88" t="s">
        <v>26</v>
      </c>
      <c r="Y33" s="88"/>
      <c r="Z33" s="4"/>
    </row>
    <row r="34" spans="1:26" ht="18.75">
      <c r="A34" s="4">
        <v>27</v>
      </c>
      <c r="B34" s="5" t="s">
        <v>30</v>
      </c>
      <c r="C34" s="6"/>
      <c r="D34" s="5"/>
      <c r="E34" s="7"/>
      <c r="F34" s="79" t="s">
        <v>26</v>
      </c>
      <c r="G34" s="206"/>
      <c r="H34" s="206"/>
      <c r="I34" s="207"/>
      <c r="J34" s="207"/>
      <c r="K34" s="208"/>
      <c r="L34" s="208"/>
      <c r="M34" s="210"/>
      <c r="N34" s="48"/>
      <c r="O34" s="58"/>
      <c r="P34" s="58"/>
      <c r="Q34" s="63"/>
      <c r="R34" s="63"/>
      <c r="S34" s="26"/>
      <c r="T34" s="26"/>
      <c r="U34" s="73"/>
      <c r="V34" s="73"/>
      <c r="W34" s="87">
        <f t="shared" si="0"/>
        <v>0</v>
      </c>
      <c r="X34" s="88" t="s">
        <v>26</v>
      </c>
      <c r="Y34" s="88"/>
      <c r="Z34" s="4"/>
    </row>
    <row r="35" spans="1:26" ht="18.75">
      <c r="A35" s="4">
        <v>28</v>
      </c>
      <c r="B35" s="5" t="s">
        <v>32</v>
      </c>
      <c r="C35" s="6"/>
      <c r="D35" s="5"/>
      <c r="E35" s="7"/>
      <c r="F35" s="79" t="s">
        <v>26</v>
      </c>
      <c r="G35" s="206"/>
      <c r="H35" s="206"/>
      <c r="I35" s="207"/>
      <c r="J35" s="207"/>
      <c r="K35" s="208"/>
      <c r="L35" s="208"/>
      <c r="M35" s="210"/>
      <c r="N35" s="48"/>
      <c r="O35" s="58"/>
      <c r="P35" s="58"/>
      <c r="Q35" s="63"/>
      <c r="R35" s="63"/>
      <c r="S35" s="26"/>
      <c r="T35" s="26"/>
      <c r="U35" s="73"/>
      <c r="V35" s="73"/>
      <c r="W35" s="87">
        <f t="shared" si="0"/>
        <v>0</v>
      </c>
      <c r="X35" s="88" t="s">
        <v>26</v>
      </c>
      <c r="Y35" s="88"/>
      <c r="Z35" s="4"/>
    </row>
    <row r="36" spans="1:26" ht="18.75">
      <c r="A36" s="4">
        <v>29</v>
      </c>
      <c r="B36" s="5" t="s">
        <v>9</v>
      </c>
      <c r="C36" s="6"/>
      <c r="D36" s="5"/>
      <c r="E36" s="7"/>
      <c r="F36" s="79">
        <v>25000</v>
      </c>
      <c r="G36" s="211">
        <v>4</v>
      </c>
      <c r="H36" s="211">
        <v>1536</v>
      </c>
      <c r="I36" s="212"/>
      <c r="J36" s="212"/>
      <c r="K36" s="208"/>
      <c r="L36" s="208"/>
      <c r="M36" s="210">
        <v>7</v>
      </c>
      <c r="N36" s="48">
        <v>576</v>
      </c>
      <c r="O36" s="58"/>
      <c r="P36" s="58"/>
      <c r="Q36" s="63"/>
      <c r="R36" s="63"/>
      <c r="S36" s="26"/>
      <c r="T36" s="26"/>
      <c r="U36" s="73">
        <v>1</v>
      </c>
      <c r="V36" s="73">
        <v>3</v>
      </c>
      <c r="W36" s="87">
        <f t="shared" si="0"/>
        <v>2115</v>
      </c>
      <c r="X36" s="87">
        <f aca="true" t="shared" si="2" ref="X36:X41">F36-W36</f>
        <v>22885</v>
      </c>
      <c r="Y36" s="87"/>
      <c r="Z36" s="4"/>
    </row>
    <row r="37" spans="1:26" ht="18.75">
      <c r="A37" s="4">
        <v>30</v>
      </c>
      <c r="B37" s="5" t="s">
        <v>27</v>
      </c>
      <c r="C37" s="6"/>
      <c r="D37" s="5"/>
      <c r="E37" s="7"/>
      <c r="F37" s="79">
        <v>30000</v>
      </c>
      <c r="G37" s="211">
        <v>37</v>
      </c>
      <c r="H37" s="206">
        <v>1424</v>
      </c>
      <c r="I37" s="207"/>
      <c r="J37" s="207"/>
      <c r="K37" s="208"/>
      <c r="L37" s="208"/>
      <c r="M37" s="210"/>
      <c r="N37" s="48"/>
      <c r="O37" s="58"/>
      <c r="P37" s="58"/>
      <c r="Q37" s="63"/>
      <c r="R37" s="63"/>
      <c r="S37" s="26"/>
      <c r="T37" s="26"/>
      <c r="U37" s="73"/>
      <c r="V37" s="73"/>
      <c r="W37" s="87">
        <f t="shared" si="0"/>
        <v>1424</v>
      </c>
      <c r="X37" s="87">
        <f t="shared" si="2"/>
        <v>28576</v>
      </c>
      <c r="Y37" s="87"/>
      <c r="Z37" s="4"/>
    </row>
    <row r="38" spans="1:26" ht="18.75">
      <c r="A38" s="4">
        <v>31</v>
      </c>
      <c r="B38" s="5" t="s">
        <v>39</v>
      </c>
      <c r="C38" s="6"/>
      <c r="D38" s="5"/>
      <c r="E38" s="7"/>
      <c r="F38" s="79">
        <v>2000</v>
      </c>
      <c r="G38" s="211"/>
      <c r="H38" s="226"/>
      <c r="I38" s="229"/>
      <c r="J38" s="229"/>
      <c r="K38" s="208"/>
      <c r="L38" s="208"/>
      <c r="M38" s="228"/>
      <c r="N38" s="48"/>
      <c r="O38" s="58"/>
      <c r="P38" s="58"/>
      <c r="Q38" s="63"/>
      <c r="R38" s="63"/>
      <c r="S38" s="26"/>
      <c r="T38" s="26"/>
      <c r="U38" s="73"/>
      <c r="V38" s="73"/>
      <c r="W38" s="87">
        <f t="shared" si="0"/>
        <v>0</v>
      </c>
      <c r="X38" s="87">
        <f t="shared" si="2"/>
        <v>2000</v>
      </c>
      <c r="Y38" s="87"/>
      <c r="Z38" s="4"/>
    </row>
    <row r="39" spans="1:26" ht="18.75">
      <c r="A39" s="4">
        <v>32</v>
      </c>
      <c r="B39" s="5" t="s">
        <v>10</v>
      </c>
      <c r="C39" s="6"/>
      <c r="D39" s="5"/>
      <c r="E39" s="7"/>
      <c r="F39" s="79">
        <v>30000</v>
      </c>
      <c r="G39" s="211">
        <v>5</v>
      </c>
      <c r="H39" s="206">
        <v>305</v>
      </c>
      <c r="I39" s="207"/>
      <c r="J39" s="207"/>
      <c r="K39" s="208"/>
      <c r="L39" s="208"/>
      <c r="M39" s="210">
        <v>2</v>
      </c>
      <c r="N39" s="48">
        <v>32</v>
      </c>
      <c r="O39" s="58"/>
      <c r="P39" s="58"/>
      <c r="Q39" s="63"/>
      <c r="R39" s="63"/>
      <c r="S39" s="26"/>
      <c r="T39" s="26"/>
      <c r="U39" s="73">
        <v>4</v>
      </c>
      <c r="V39" s="73">
        <v>12</v>
      </c>
      <c r="W39" s="87">
        <f t="shared" si="0"/>
        <v>349</v>
      </c>
      <c r="X39" s="87">
        <f t="shared" si="2"/>
        <v>29651</v>
      </c>
      <c r="Y39" s="87"/>
      <c r="Z39" s="4"/>
    </row>
    <row r="40" spans="1:26" ht="18.75">
      <c r="A40" s="4">
        <v>33</v>
      </c>
      <c r="B40" s="5" t="s">
        <v>18</v>
      </c>
      <c r="C40" s="6"/>
      <c r="D40" s="5"/>
      <c r="E40" s="7"/>
      <c r="F40" s="79">
        <v>250000</v>
      </c>
      <c r="G40" s="211">
        <v>197</v>
      </c>
      <c r="H40" s="206">
        <v>7266</v>
      </c>
      <c r="I40" s="207"/>
      <c r="J40" s="207"/>
      <c r="K40" s="208"/>
      <c r="L40" s="208"/>
      <c r="M40" s="210">
        <v>17</v>
      </c>
      <c r="N40" s="48">
        <v>452</v>
      </c>
      <c r="O40" s="58"/>
      <c r="P40" s="58"/>
      <c r="Q40" s="63"/>
      <c r="R40" s="63"/>
      <c r="S40" s="26"/>
      <c r="T40" s="26"/>
      <c r="U40" s="73">
        <v>2</v>
      </c>
      <c r="V40" s="73">
        <v>5733</v>
      </c>
      <c r="W40" s="87">
        <f t="shared" si="0"/>
        <v>13451</v>
      </c>
      <c r="X40" s="87">
        <f t="shared" si="2"/>
        <v>236549</v>
      </c>
      <c r="Y40" s="87"/>
      <c r="Z40" s="4"/>
    </row>
    <row r="41" spans="1:26" ht="18.75">
      <c r="A41" s="4">
        <v>34</v>
      </c>
      <c r="B41" s="5" t="s">
        <v>17</v>
      </c>
      <c r="C41" s="6"/>
      <c r="D41" s="5"/>
      <c r="E41" s="7"/>
      <c r="F41" s="79">
        <v>55000</v>
      </c>
      <c r="G41" s="211">
        <v>28</v>
      </c>
      <c r="H41" s="206">
        <v>1036</v>
      </c>
      <c r="I41" s="207"/>
      <c r="J41" s="207"/>
      <c r="K41" s="208"/>
      <c r="L41" s="208"/>
      <c r="M41" s="210"/>
      <c r="N41" s="48"/>
      <c r="O41" s="58"/>
      <c r="P41" s="58"/>
      <c r="Q41" s="63"/>
      <c r="R41" s="63"/>
      <c r="S41" s="26"/>
      <c r="T41" s="26"/>
      <c r="U41" s="73"/>
      <c r="V41" s="73"/>
      <c r="W41" s="87">
        <f t="shared" si="0"/>
        <v>1036</v>
      </c>
      <c r="X41" s="87">
        <f t="shared" si="2"/>
        <v>53964</v>
      </c>
      <c r="Y41" s="87"/>
      <c r="Z41" s="4"/>
    </row>
    <row r="42" spans="1:26" ht="18.75">
      <c r="A42" s="4">
        <v>35</v>
      </c>
      <c r="B42" s="5" t="s">
        <v>80</v>
      </c>
      <c r="C42" s="6"/>
      <c r="D42" s="5"/>
      <c r="E42" s="7"/>
      <c r="F42" s="79" t="s">
        <v>26</v>
      </c>
      <c r="G42" s="226"/>
      <c r="H42" s="206"/>
      <c r="I42" s="207"/>
      <c r="J42" s="207"/>
      <c r="K42" s="208"/>
      <c r="L42" s="208"/>
      <c r="M42" s="210"/>
      <c r="N42" s="48"/>
      <c r="O42" s="58"/>
      <c r="P42" s="58"/>
      <c r="Q42" s="63"/>
      <c r="R42" s="63"/>
      <c r="S42" s="26"/>
      <c r="T42" s="26"/>
      <c r="U42" s="73"/>
      <c r="V42" s="73"/>
      <c r="W42" s="87">
        <f t="shared" si="0"/>
        <v>0</v>
      </c>
      <c r="X42" s="88" t="s">
        <v>26</v>
      </c>
      <c r="Y42" s="88"/>
      <c r="Z42" s="4"/>
    </row>
    <row r="43" spans="1:26" ht="18.75">
      <c r="A43" s="4">
        <v>36</v>
      </c>
      <c r="B43" s="5" t="s">
        <v>63</v>
      </c>
      <c r="C43" s="6"/>
      <c r="D43" s="5"/>
      <c r="E43" s="7"/>
      <c r="F43" s="79" t="s">
        <v>26</v>
      </c>
      <c r="G43" s="206"/>
      <c r="H43" s="206"/>
      <c r="I43" s="207"/>
      <c r="J43" s="207"/>
      <c r="K43" s="208"/>
      <c r="L43" s="208"/>
      <c r="M43" s="210"/>
      <c r="N43" s="48"/>
      <c r="O43" s="58"/>
      <c r="P43" s="58"/>
      <c r="Q43" s="63"/>
      <c r="R43" s="63"/>
      <c r="S43" s="26"/>
      <c r="T43" s="26"/>
      <c r="U43" s="73"/>
      <c r="V43" s="73"/>
      <c r="W43" s="87">
        <f t="shared" si="0"/>
        <v>0</v>
      </c>
      <c r="X43" s="88" t="s">
        <v>26</v>
      </c>
      <c r="Y43" s="88"/>
      <c r="Z43" s="4"/>
    </row>
    <row r="44" spans="1:26" ht="18.75">
      <c r="A44" s="4">
        <v>37</v>
      </c>
      <c r="B44" s="5" t="s">
        <v>61</v>
      </c>
      <c r="C44" s="6"/>
      <c r="D44" s="5"/>
      <c r="E44" s="7"/>
      <c r="F44" s="79" t="s">
        <v>26</v>
      </c>
      <c r="G44" s="206"/>
      <c r="H44" s="206"/>
      <c r="I44" s="207"/>
      <c r="J44" s="207"/>
      <c r="K44" s="208"/>
      <c r="L44" s="208"/>
      <c r="M44" s="210"/>
      <c r="N44" s="48"/>
      <c r="O44" s="58"/>
      <c r="P44" s="58"/>
      <c r="Q44" s="63"/>
      <c r="R44" s="63"/>
      <c r="S44" s="26"/>
      <c r="T44" s="26"/>
      <c r="U44" s="73"/>
      <c r="V44" s="73"/>
      <c r="W44" s="87">
        <f t="shared" si="0"/>
        <v>0</v>
      </c>
      <c r="X44" s="88" t="s">
        <v>26</v>
      </c>
      <c r="Y44" s="88"/>
      <c r="Z44" s="4"/>
    </row>
    <row r="45" spans="1:26" ht="18.75">
      <c r="A45" s="4">
        <v>38</v>
      </c>
      <c r="B45" s="5" t="s">
        <v>55</v>
      </c>
      <c r="C45" s="6"/>
      <c r="D45" s="5"/>
      <c r="E45" s="7"/>
      <c r="F45" s="79" t="s">
        <v>26</v>
      </c>
      <c r="G45" s="206"/>
      <c r="H45" s="206"/>
      <c r="I45" s="207"/>
      <c r="J45" s="207"/>
      <c r="K45" s="208"/>
      <c r="L45" s="208"/>
      <c r="M45" s="210"/>
      <c r="N45" s="48"/>
      <c r="O45" s="58"/>
      <c r="P45" s="58"/>
      <c r="Q45" s="63"/>
      <c r="R45" s="63"/>
      <c r="S45" s="26"/>
      <c r="T45" s="26"/>
      <c r="U45" s="73"/>
      <c r="V45" s="73"/>
      <c r="W45" s="87">
        <f t="shared" si="0"/>
        <v>0</v>
      </c>
      <c r="X45" s="88" t="s">
        <v>26</v>
      </c>
      <c r="Y45" s="88"/>
      <c r="Z45" s="4"/>
    </row>
    <row r="46" spans="1:26" ht="18.75">
      <c r="A46" s="4">
        <v>39</v>
      </c>
      <c r="B46" s="5" t="s">
        <v>59</v>
      </c>
      <c r="C46" s="6"/>
      <c r="D46" s="5"/>
      <c r="E46" s="7"/>
      <c r="F46" s="79" t="s">
        <v>26</v>
      </c>
      <c r="G46" s="206"/>
      <c r="H46" s="206"/>
      <c r="I46" s="207"/>
      <c r="J46" s="207"/>
      <c r="K46" s="208"/>
      <c r="L46" s="208"/>
      <c r="M46" s="210"/>
      <c r="N46" s="48"/>
      <c r="O46" s="58"/>
      <c r="P46" s="58"/>
      <c r="Q46" s="63"/>
      <c r="R46" s="63"/>
      <c r="S46" s="26"/>
      <c r="T46" s="26"/>
      <c r="U46" s="73"/>
      <c r="V46" s="73"/>
      <c r="W46" s="87">
        <f t="shared" si="0"/>
        <v>0</v>
      </c>
      <c r="X46" s="88" t="s">
        <v>26</v>
      </c>
      <c r="Y46" s="88"/>
      <c r="Z46" s="4"/>
    </row>
    <row r="47" spans="1:26" ht="18.75">
      <c r="A47" s="4">
        <v>40</v>
      </c>
      <c r="B47" s="5" t="s">
        <v>64</v>
      </c>
      <c r="C47" s="6"/>
      <c r="D47" s="5"/>
      <c r="E47" s="7"/>
      <c r="F47" s="79" t="s">
        <v>26</v>
      </c>
      <c r="G47" s="206"/>
      <c r="H47" s="206"/>
      <c r="I47" s="207"/>
      <c r="J47" s="207"/>
      <c r="K47" s="208"/>
      <c r="L47" s="208"/>
      <c r="M47" s="210"/>
      <c r="N47" s="48"/>
      <c r="O47" s="58"/>
      <c r="P47" s="58"/>
      <c r="Q47" s="63"/>
      <c r="R47" s="63"/>
      <c r="S47" s="26"/>
      <c r="T47" s="26"/>
      <c r="U47" s="73"/>
      <c r="V47" s="73"/>
      <c r="W47" s="87">
        <f t="shared" si="0"/>
        <v>0</v>
      </c>
      <c r="X47" s="88" t="s">
        <v>26</v>
      </c>
      <c r="Y47" s="88"/>
      <c r="Z47" s="4"/>
    </row>
    <row r="48" spans="1:26" ht="18.75">
      <c r="A48" s="4">
        <v>41</v>
      </c>
      <c r="B48" s="5" t="s">
        <v>79</v>
      </c>
      <c r="C48" s="6"/>
      <c r="D48" s="5"/>
      <c r="E48" s="7"/>
      <c r="F48" s="79" t="s">
        <v>26</v>
      </c>
      <c r="G48" s="226"/>
      <c r="H48" s="206"/>
      <c r="I48" s="207"/>
      <c r="J48" s="207"/>
      <c r="K48" s="208"/>
      <c r="L48" s="208"/>
      <c r="M48" s="210"/>
      <c r="N48" s="48"/>
      <c r="O48" s="58"/>
      <c r="P48" s="58"/>
      <c r="Q48" s="63"/>
      <c r="R48" s="63"/>
      <c r="S48" s="26"/>
      <c r="T48" s="26"/>
      <c r="U48" s="73"/>
      <c r="V48" s="73"/>
      <c r="W48" s="87">
        <f t="shared" si="0"/>
        <v>0</v>
      </c>
      <c r="X48" s="88" t="s">
        <v>26</v>
      </c>
      <c r="Y48" s="88"/>
      <c r="Z48" s="4"/>
    </row>
    <row r="49" spans="1:26" s="17" customFormat="1" ht="18.75">
      <c r="A49" s="13">
        <v>42</v>
      </c>
      <c r="B49" s="14" t="s">
        <v>11</v>
      </c>
      <c r="C49" s="15"/>
      <c r="D49" s="14"/>
      <c r="E49" s="16"/>
      <c r="F49" s="79">
        <v>80000</v>
      </c>
      <c r="G49" s="211">
        <v>122</v>
      </c>
      <c r="H49" s="206">
        <v>4684</v>
      </c>
      <c r="I49" s="207"/>
      <c r="J49" s="207"/>
      <c r="K49" s="208"/>
      <c r="L49" s="208"/>
      <c r="M49" s="210">
        <v>1</v>
      </c>
      <c r="N49" s="48">
        <v>18</v>
      </c>
      <c r="O49" s="58"/>
      <c r="P49" s="58"/>
      <c r="Q49" s="63"/>
      <c r="R49" s="63"/>
      <c r="S49" s="26"/>
      <c r="T49" s="26"/>
      <c r="U49" s="73">
        <v>3</v>
      </c>
      <c r="V49" s="73">
        <v>15</v>
      </c>
      <c r="W49" s="87">
        <f t="shared" si="0"/>
        <v>4717</v>
      </c>
      <c r="X49" s="87">
        <f>F49-W49</f>
        <v>75283</v>
      </c>
      <c r="Y49" s="87"/>
      <c r="Z49" s="13"/>
    </row>
    <row r="50" spans="1:150" s="18" customFormat="1" ht="18.75">
      <c r="A50" s="13">
        <v>43</v>
      </c>
      <c r="B50" s="14" t="s">
        <v>33</v>
      </c>
      <c r="C50" s="15"/>
      <c r="D50" s="14"/>
      <c r="E50" s="16"/>
      <c r="F50" s="79">
        <v>80000</v>
      </c>
      <c r="G50" s="211">
        <v>5</v>
      </c>
      <c r="H50" s="206">
        <v>177</v>
      </c>
      <c r="I50" s="207">
        <v>10</v>
      </c>
      <c r="J50" s="207">
        <v>545</v>
      </c>
      <c r="K50" s="208"/>
      <c r="L50" s="208"/>
      <c r="M50" s="210">
        <v>122</v>
      </c>
      <c r="N50" s="48">
        <v>2678</v>
      </c>
      <c r="O50" s="58"/>
      <c r="P50" s="58"/>
      <c r="Q50" s="63"/>
      <c r="R50" s="63"/>
      <c r="S50" s="26"/>
      <c r="T50" s="26"/>
      <c r="U50" s="73"/>
      <c r="V50" s="73"/>
      <c r="W50" s="87">
        <f t="shared" si="0"/>
        <v>3400</v>
      </c>
      <c r="X50" s="88"/>
      <c r="Y50" s="88"/>
      <c r="Z50" s="30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</row>
    <row r="51" spans="1:26" ht="18.75">
      <c r="A51" s="4">
        <v>44</v>
      </c>
      <c r="B51" s="5" t="s">
        <v>12</v>
      </c>
      <c r="C51" s="6"/>
      <c r="D51" s="5"/>
      <c r="E51" s="7"/>
      <c r="F51" s="79">
        <v>100000</v>
      </c>
      <c r="G51" s="211">
        <v>13</v>
      </c>
      <c r="H51" s="206">
        <v>826</v>
      </c>
      <c r="I51" s="207"/>
      <c r="J51" s="207"/>
      <c r="K51" s="208"/>
      <c r="L51" s="208"/>
      <c r="M51" s="210"/>
      <c r="N51" s="48"/>
      <c r="O51" s="58"/>
      <c r="P51" s="58"/>
      <c r="Q51" s="63"/>
      <c r="R51" s="63"/>
      <c r="S51" s="26"/>
      <c r="T51" s="26"/>
      <c r="U51" s="73"/>
      <c r="V51" s="73"/>
      <c r="W51" s="87">
        <f t="shared" si="0"/>
        <v>826</v>
      </c>
      <c r="X51" s="87">
        <f>F51-W51</f>
        <v>99174</v>
      </c>
      <c r="Y51" s="87"/>
      <c r="Z51" s="4"/>
    </row>
    <row r="52" spans="1:26" ht="18.75">
      <c r="A52" s="4">
        <v>45</v>
      </c>
      <c r="B52" s="5" t="s">
        <v>37</v>
      </c>
      <c r="C52" s="6"/>
      <c r="D52" s="5"/>
      <c r="E52" s="7"/>
      <c r="F52" s="79">
        <v>20000</v>
      </c>
      <c r="G52" s="211">
        <v>7</v>
      </c>
      <c r="H52" s="206">
        <v>374</v>
      </c>
      <c r="I52" s="207"/>
      <c r="J52" s="207"/>
      <c r="K52" s="208"/>
      <c r="L52" s="208"/>
      <c r="M52" s="210"/>
      <c r="N52" s="48"/>
      <c r="O52" s="58"/>
      <c r="P52" s="58"/>
      <c r="Q52" s="63"/>
      <c r="R52" s="63"/>
      <c r="S52" s="26"/>
      <c r="T52" s="26"/>
      <c r="U52" s="73"/>
      <c r="V52" s="73"/>
      <c r="W52" s="87">
        <f t="shared" si="0"/>
        <v>374</v>
      </c>
      <c r="X52" s="87">
        <f>F52-W52</f>
        <v>19626</v>
      </c>
      <c r="Y52" s="87"/>
      <c r="Z52" s="4"/>
    </row>
    <row r="53" spans="1:26" ht="18.75">
      <c r="A53" s="4">
        <v>46</v>
      </c>
      <c r="B53" s="5" t="s">
        <v>107</v>
      </c>
      <c r="C53" s="6"/>
      <c r="D53" s="5"/>
      <c r="E53" s="7"/>
      <c r="F53" s="79" t="s">
        <v>26</v>
      </c>
      <c r="G53" s="206"/>
      <c r="H53" s="206"/>
      <c r="I53" s="207"/>
      <c r="J53" s="207"/>
      <c r="K53" s="208"/>
      <c r="L53" s="208"/>
      <c r="M53" s="210"/>
      <c r="N53" s="48"/>
      <c r="O53" s="58"/>
      <c r="P53" s="58"/>
      <c r="Q53" s="63"/>
      <c r="R53" s="63"/>
      <c r="S53" s="26"/>
      <c r="T53" s="26"/>
      <c r="U53" s="73"/>
      <c r="V53" s="73"/>
      <c r="W53" s="87">
        <f t="shared" si="0"/>
        <v>0</v>
      </c>
      <c r="X53" s="88" t="s">
        <v>26</v>
      </c>
      <c r="Y53" s="88"/>
      <c r="Z53" s="4"/>
    </row>
    <row r="54" spans="1:26" ht="18.75">
      <c r="A54" s="4">
        <v>47</v>
      </c>
      <c r="B54" s="5" t="s">
        <v>53</v>
      </c>
      <c r="C54" s="6"/>
      <c r="D54" s="5"/>
      <c r="E54" s="7"/>
      <c r="F54" s="79" t="s">
        <v>26</v>
      </c>
      <c r="G54" s="206"/>
      <c r="H54" s="206"/>
      <c r="I54" s="207"/>
      <c r="J54" s="207"/>
      <c r="K54" s="208"/>
      <c r="L54" s="208"/>
      <c r="M54" s="210"/>
      <c r="N54" s="48"/>
      <c r="O54" s="58"/>
      <c r="P54" s="58"/>
      <c r="Q54" s="63"/>
      <c r="R54" s="63"/>
      <c r="S54" s="26"/>
      <c r="T54" s="26"/>
      <c r="U54" s="73"/>
      <c r="V54" s="73"/>
      <c r="W54" s="87">
        <f t="shared" si="0"/>
        <v>0</v>
      </c>
      <c r="X54" s="88" t="s">
        <v>26</v>
      </c>
      <c r="Y54" s="88"/>
      <c r="Z54" s="4"/>
    </row>
    <row r="55" spans="1:26" ht="18.75">
      <c r="A55" s="4">
        <v>48</v>
      </c>
      <c r="B55" s="5" t="s">
        <v>47</v>
      </c>
      <c r="C55" s="6"/>
      <c r="D55" s="5"/>
      <c r="E55" s="7"/>
      <c r="F55" s="79" t="s">
        <v>26</v>
      </c>
      <c r="G55" s="206"/>
      <c r="H55" s="206"/>
      <c r="I55" s="207"/>
      <c r="J55" s="207"/>
      <c r="K55" s="208"/>
      <c r="L55" s="208"/>
      <c r="M55" s="210"/>
      <c r="N55" s="48"/>
      <c r="O55" s="58"/>
      <c r="P55" s="58"/>
      <c r="Q55" s="63"/>
      <c r="R55" s="63"/>
      <c r="S55" s="26"/>
      <c r="T55" s="26"/>
      <c r="U55" s="73"/>
      <c r="V55" s="73"/>
      <c r="W55" s="87">
        <f t="shared" si="0"/>
        <v>0</v>
      </c>
      <c r="X55" s="88" t="s">
        <v>26</v>
      </c>
      <c r="Y55" s="88"/>
      <c r="Z55" s="4"/>
    </row>
    <row r="56" spans="1:26" ht="18.75">
      <c r="A56" s="4">
        <v>49</v>
      </c>
      <c r="B56" s="5" t="s">
        <v>16</v>
      </c>
      <c r="C56" s="6"/>
      <c r="D56" s="5"/>
      <c r="E56" s="7"/>
      <c r="F56" s="79">
        <v>5000</v>
      </c>
      <c r="G56" s="226"/>
      <c r="H56" s="226"/>
      <c r="I56" s="227"/>
      <c r="J56" s="227"/>
      <c r="K56" s="208"/>
      <c r="L56" s="208"/>
      <c r="M56" s="228"/>
      <c r="N56" s="48"/>
      <c r="O56" s="58"/>
      <c r="P56" s="58"/>
      <c r="Q56" s="63"/>
      <c r="R56" s="63"/>
      <c r="S56" s="26"/>
      <c r="T56" s="26"/>
      <c r="U56" s="73"/>
      <c r="V56" s="73"/>
      <c r="W56" s="87">
        <f t="shared" si="0"/>
        <v>0</v>
      </c>
      <c r="X56" s="87">
        <f aca="true" t="shared" si="3" ref="X56:X66">F56-W56</f>
        <v>5000</v>
      </c>
      <c r="Y56" s="87"/>
      <c r="Z56" s="4"/>
    </row>
    <row r="57" spans="1:26" ht="18.75">
      <c r="A57" s="4">
        <v>50</v>
      </c>
      <c r="B57" s="5" t="s">
        <v>13</v>
      </c>
      <c r="C57" s="6"/>
      <c r="D57" s="5"/>
      <c r="E57" s="7"/>
      <c r="F57" s="79">
        <v>40000</v>
      </c>
      <c r="G57" s="206">
        <v>47</v>
      </c>
      <c r="H57" s="206">
        <v>2013</v>
      </c>
      <c r="I57" s="207"/>
      <c r="J57" s="207"/>
      <c r="K57" s="208"/>
      <c r="L57" s="208"/>
      <c r="M57" s="210"/>
      <c r="N57" s="48"/>
      <c r="O57" s="58"/>
      <c r="P57" s="58"/>
      <c r="Q57" s="63"/>
      <c r="R57" s="63"/>
      <c r="S57" s="26"/>
      <c r="T57" s="26"/>
      <c r="U57" s="73"/>
      <c r="V57" s="73"/>
      <c r="W57" s="87">
        <f t="shared" si="0"/>
        <v>2013</v>
      </c>
      <c r="X57" s="87">
        <f t="shared" si="3"/>
        <v>37987</v>
      </c>
      <c r="Y57" s="87"/>
      <c r="Z57" s="4"/>
    </row>
    <row r="58" spans="1:26" ht="18.75">
      <c r="A58" s="4">
        <v>51</v>
      </c>
      <c r="B58" s="5" t="s">
        <v>14</v>
      </c>
      <c r="C58" s="6"/>
      <c r="D58" s="5"/>
      <c r="E58" s="7"/>
      <c r="F58" s="79">
        <v>25000</v>
      </c>
      <c r="G58" s="206">
        <v>14</v>
      </c>
      <c r="H58" s="206">
        <v>515</v>
      </c>
      <c r="I58" s="207">
        <v>3</v>
      </c>
      <c r="J58" s="207">
        <v>142</v>
      </c>
      <c r="K58" s="208"/>
      <c r="L58" s="208"/>
      <c r="M58" s="210"/>
      <c r="N58" s="48"/>
      <c r="O58" s="58"/>
      <c r="P58" s="58"/>
      <c r="Q58" s="63"/>
      <c r="R58" s="63"/>
      <c r="S58" s="26"/>
      <c r="T58" s="26"/>
      <c r="U58" s="73"/>
      <c r="V58" s="73"/>
      <c r="W58" s="87">
        <f t="shared" si="0"/>
        <v>657</v>
      </c>
      <c r="X58" s="87">
        <f t="shared" si="3"/>
        <v>24343</v>
      </c>
      <c r="Y58" s="87"/>
      <c r="Z58" s="4"/>
    </row>
    <row r="59" spans="1:26" ht="18.75">
      <c r="A59" s="4">
        <v>52</v>
      </c>
      <c r="B59" s="5" t="s">
        <v>44</v>
      </c>
      <c r="C59" s="6"/>
      <c r="D59" s="5"/>
      <c r="E59" s="7"/>
      <c r="F59" s="79">
        <v>30000</v>
      </c>
      <c r="G59" s="206"/>
      <c r="H59" s="206"/>
      <c r="I59" s="207">
        <v>47</v>
      </c>
      <c r="J59" s="207">
        <v>3173</v>
      </c>
      <c r="K59" s="208"/>
      <c r="L59" s="208"/>
      <c r="M59" s="210"/>
      <c r="N59" s="48"/>
      <c r="O59" s="58"/>
      <c r="P59" s="58"/>
      <c r="Q59" s="63"/>
      <c r="R59" s="63"/>
      <c r="S59" s="26"/>
      <c r="T59" s="26"/>
      <c r="U59" s="73">
        <v>1</v>
      </c>
      <c r="V59" s="73">
        <v>13</v>
      </c>
      <c r="W59" s="87">
        <f t="shared" si="0"/>
        <v>3186</v>
      </c>
      <c r="X59" s="87">
        <f t="shared" si="3"/>
        <v>26814</v>
      </c>
      <c r="Y59" s="87"/>
      <c r="Z59" s="4"/>
    </row>
    <row r="60" spans="1:26" ht="18.75">
      <c r="A60" s="4">
        <v>53</v>
      </c>
      <c r="B60" s="5" t="s">
        <v>15</v>
      </c>
      <c r="C60" s="6"/>
      <c r="D60" s="5"/>
      <c r="E60" s="7"/>
      <c r="F60" s="79">
        <v>40000</v>
      </c>
      <c r="G60" s="206">
        <v>42</v>
      </c>
      <c r="H60" s="206">
        <v>2234</v>
      </c>
      <c r="I60" s="207"/>
      <c r="J60" s="207"/>
      <c r="K60" s="208"/>
      <c r="L60" s="208"/>
      <c r="M60" s="210"/>
      <c r="N60" s="48"/>
      <c r="O60" s="58"/>
      <c r="P60" s="58"/>
      <c r="Q60" s="63"/>
      <c r="R60" s="63"/>
      <c r="S60" s="26"/>
      <c r="T60" s="26"/>
      <c r="U60" s="73">
        <v>32</v>
      </c>
      <c r="V60" s="73">
        <v>96</v>
      </c>
      <c r="W60" s="87">
        <f t="shared" si="0"/>
        <v>2330</v>
      </c>
      <c r="X60" s="87">
        <f t="shared" si="3"/>
        <v>37670</v>
      </c>
      <c r="Y60" s="87"/>
      <c r="Z60" s="4"/>
    </row>
    <row r="61" spans="1:26" ht="18.75">
      <c r="A61" s="4">
        <v>54</v>
      </c>
      <c r="B61" s="5" t="s">
        <v>48</v>
      </c>
      <c r="C61" s="6"/>
      <c r="D61" s="5"/>
      <c r="E61" s="7"/>
      <c r="F61" s="79">
        <v>120000</v>
      </c>
      <c r="G61" s="206">
        <v>32</v>
      </c>
      <c r="H61" s="206">
        <v>615</v>
      </c>
      <c r="I61" s="207"/>
      <c r="J61" s="207"/>
      <c r="K61" s="208"/>
      <c r="L61" s="208"/>
      <c r="M61" s="210"/>
      <c r="N61" s="48"/>
      <c r="O61" s="58"/>
      <c r="P61" s="58"/>
      <c r="Q61" s="63"/>
      <c r="R61" s="63"/>
      <c r="S61" s="26"/>
      <c r="T61" s="26"/>
      <c r="U61" s="73"/>
      <c r="V61" s="73"/>
      <c r="W61" s="87">
        <f t="shared" si="0"/>
        <v>615</v>
      </c>
      <c r="X61" s="87">
        <f t="shared" si="3"/>
        <v>119385</v>
      </c>
      <c r="Y61" s="87"/>
      <c r="Z61" s="4"/>
    </row>
    <row r="62" spans="1:26" ht="18.75">
      <c r="A62" s="4">
        <v>55</v>
      </c>
      <c r="B62" s="5" t="s">
        <v>42</v>
      </c>
      <c r="C62" s="6"/>
      <c r="D62" s="5"/>
      <c r="E62" s="7"/>
      <c r="F62" s="79">
        <v>10000</v>
      </c>
      <c r="G62" s="206">
        <v>5</v>
      </c>
      <c r="H62" s="206">
        <v>386</v>
      </c>
      <c r="I62" s="207"/>
      <c r="J62" s="207"/>
      <c r="K62" s="208"/>
      <c r="L62" s="208"/>
      <c r="M62" s="210"/>
      <c r="N62" s="48"/>
      <c r="O62" s="58"/>
      <c r="P62" s="58"/>
      <c r="Q62" s="63"/>
      <c r="R62" s="63"/>
      <c r="S62" s="26"/>
      <c r="T62" s="26"/>
      <c r="U62" s="73"/>
      <c r="V62" s="73"/>
      <c r="W62" s="87">
        <f t="shared" si="0"/>
        <v>386</v>
      </c>
      <c r="X62" s="87">
        <f t="shared" si="3"/>
        <v>9614</v>
      </c>
      <c r="Y62" s="87"/>
      <c r="Z62" s="4"/>
    </row>
    <row r="63" spans="1:26" ht="18.75">
      <c r="A63" s="4">
        <v>56</v>
      </c>
      <c r="B63" s="5" t="s">
        <v>23</v>
      </c>
      <c r="C63" s="6"/>
      <c r="D63" s="5"/>
      <c r="E63" s="7"/>
      <c r="F63" s="79">
        <v>70000</v>
      </c>
      <c r="G63" s="206"/>
      <c r="H63" s="206"/>
      <c r="I63" s="207">
        <v>68</v>
      </c>
      <c r="J63" s="207">
        <v>3545</v>
      </c>
      <c r="K63" s="208"/>
      <c r="L63" s="208"/>
      <c r="M63" s="210">
        <v>2</v>
      </c>
      <c r="N63" s="48">
        <v>32</v>
      </c>
      <c r="O63" s="58"/>
      <c r="P63" s="58"/>
      <c r="Q63" s="63"/>
      <c r="R63" s="63"/>
      <c r="S63" s="26"/>
      <c r="T63" s="26"/>
      <c r="U63" s="73"/>
      <c r="V63" s="73"/>
      <c r="W63" s="87">
        <f t="shared" si="0"/>
        <v>3577</v>
      </c>
      <c r="X63" s="87">
        <f t="shared" si="3"/>
        <v>66423</v>
      </c>
      <c r="Y63" s="87"/>
      <c r="Z63" s="4"/>
    </row>
    <row r="64" spans="1:26" ht="18.75">
      <c r="A64" s="4">
        <v>57</v>
      </c>
      <c r="B64" s="5" t="s">
        <v>41</v>
      </c>
      <c r="C64" s="6"/>
      <c r="D64" s="5"/>
      <c r="E64" s="7"/>
      <c r="F64" s="79">
        <v>10000</v>
      </c>
      <c r="G64" s="211"/>
      <c r="H64" s="211"/>
      <c r="I64" s="212"/>
      <c r="J64" s="212"/>
      <c r="K64" s="208"/>
      <c r="L64" s="208"/>
      <c r="M64" s="210"/>
      <c r="N64" s="48"/>
      <c r="O64" s="58"/>
      <c r="P64" s="58"/>
      <c r="Q64" s="63"/>
      <c r="R64" s="63"/>
      <c r="S64" s="26"/>
      <c r="T64" s="26"/>
      <c r="U64" s="73"/>
      <c r="V64" s="73"/>
      <c r="W64" s="87">
        <f t="shared" si="0"/>
        <v>0</v>
      </c>
      <c r="X64" s="87">
        <f t="shared" si="3"/>
        <v>10000</v>
      </c>
      <c r="Y64" s="87"/>
      <c r="Z64" s="4"/>
    </row>
    <row r="65" spans="1:26" ht="18.75">
      <c r="A65" s="4">
        <v>58</v>
      </c>
      <c r="B65" s="5" t="s">
        <v>45</v>
      </c>
      <c r="C65" s="6"/>
      <c r="D65" s="5"/>
      <c r="E65" s="7"/>
      <c r="F65" s="79">
        <v>5000</v>
      </c>
      <c r="G65" s="211">
        <v>17</v>
      </c>
      <c r="H65" s="211">
        <v>599</v>
      </c>
      <c r="I65" s="212">
        <v>5</v>
      </c>
      <c r="J65" s="212">
        <v>270</v>
      </c>
      <c r="K65" s="208"/>
      <c r="L65" s="208"/>
      <c r="M65" s="210"/>
      <c r="N65" s="48"/>
      <c r="O65" s="58"/>
      <c r="P65" s="58"/>
      <c r="Q65" s="63"/>
      <c r="R65" s="63"/>
      <c r="S65" s="26"/>
      <c r="T65" s="26"/>
      <c r="U65" s="73"/>
      <c r="V65" s="73"/>
      <c r="W65" s="87">
        <f t="shared" si="0"/>
        <v>869</v>
      </c>
      <c r="X65" s="89">
        <f t="shared" si="3"/>
        <v>4131</v>
      </c>
      <c r="Y65" s="89"/>
      <c r="Z65" s="4"/>
    </row>
    <row r="66" spans="1:26" ht="18.75">
      <c r="A66" s="4">
        <v>59</v>
      </c>
      <c r="B66" s="5" t="s">
        <v>43</v>
      </c>
      <c r="C66" s="6"/>
      <c r="D66" s="5"/>
      <c r="E66" s="7"/>
      <c r="F66" s="79">
        <v>40000</v>
      </c>
      <c r="G66" s="211">
        <v>16</v>
      </c>
      <c r="H66" s="211">
        <v>442</v>
      </c>
      <c r="I66" s="212"/>
      <c r="J66" s="212"/>
      <c r="K66" s="208"/>
      <c r="L66" s="208"/>
      <c r="M66" s="210">
        <v>5</v>
      </c>
      <c r="N66" s="48">
        <v>130</v>
      </c>
      <c r="O66" s="58"/>
      <c r="P66" s="58"/>
      <c r="Q66" s="63"/>
      <c r="R66" s="63"/>
      <c r="S66" s="26"/>
      <c r="T66" s="26"/>
      <c r="U66" s="73">
        <v>5</v>
      </c>
      <c r="V66" s="73">
        <v>15</v>
      </c>
      <c r="W66" s="87">
        <f t="shared" si="0"/>
        <v>587</v>
      </c>
      <c r="X66" s="87">
        <f t="shared" si="3"/>
        <v>39413</v>
      </c>
      <c r="Y66" s="87"/>
      <c r="Z66" s="4"/>
    </row>
    <row r="67" spans="1:26" ht="18.75">
      <c r="A67" s="4">
        <v>60</v>
      </c>
      <c r="B67" s="5" t="s">
        <v>49</v>
      </c>
      <c r="C67" s="6"/>
      <c r="D67" s="5"/>
      <c r="E67" s="7"/>
      <c r="F67" s="79" t="s">
        <v>26</v>
      </c>
      <c r="G67" s="206">
        <v>1</v>
      </c>
      <c r="H67" s="206">
        <v>32</v>
      </c>
      <c r="I67" s="207"/>
      <c r="J67" s="207"/>
      <c r="K67" s="208"/>
      <c r="L67" s="208"/>
      <c r="M67" s="210"/>
      <c r="N67" s="48"/>
      <c r="O67" s="58"/>
      <c r="P67" s="58"/>
      <c r="Q67" s="63"/>
      <c r="R67" s="63"/>
      <c r="S67" s="26"/>
      <c r="T67" s="26"/>
      <c r="U67" s="73"/>
      <c r="V67" s="73"/>
      <c r="W67" s="87">
        <f t="shared" si="0"/>
        <v>32</v>
      </c>
      <c r="X67" s="87" t="s">
        <v>26</v>
      </c>
      <c r="Y67" s="87"/>
      <c r="Z67" s="4"/>
    </row>
    <row r="68" spans="1:26" ht="18.75">
      <c r="A68" s="4">
        <v>61</v>
      </c>
      <c r="B68" s="5" t="s">
        <v>46</v>
      </c>
      <c r="C68" s="6"/>
      <c r="D68" s="5"/>
      <c r="E68" s="7"/>
      <c r="F68" s="80">
        <v>10000</v>
      </c>
      <c r="G68" s="211"/>
      <c r="H68" s="211"/>
      <c r="I68" s="212">
        <v>34</v>
      </c>
      <c r="J68" s="212">
        <v>1721</v>
      </c>
      <c r="K68" s="208"/>
      <c r="L68" s="208"/>
      <c r="M68" s="210"/>
      <c r="N68" s="48"/>
      <c r="O68" s="58"/>
      <c r="P68" s="58"/>
      <c r="Q68" s="63"/>
      <c r="R68" s="63"/>
      <c r="S68" s="26"/>
      <c r="T68" s="26"/>
      <c r="U68" s="73"/>
      <c r="V68" s="73"/>
      <c r="W68" s="87">
        <f t="shared" si="0"/>
        <v>1721</v>
      </c>
      <c r="X68" s="87">
        <f aca="true" t="shared" si="4" ref="X68:X75">F68-W68</f>
        <v>8279</v>
      </c>
      <c r="Y68" s="87"/>
      <c r="Z68" s="4"/>
    </row>
    <row r="69" spans="1:26" ht="18.75">
      <c r="A69" s="4">
        <v>62</v>
      </c>
      <c r="B69" s="5" t="s">
        <v>54</v>
      </c>
      <c r="C69" s="6"/>
      <c r="D69" s="5"/>
      <c r="E69" s="7"/>
      <c r="F69" s="80">
        <v>5000</v>
      </c>
      <c r="G69" s="206"/>
      <c r="H69" s="206"/>
      <c r="I69" s="207"/>
      <c r="J69" s="207"/>
      <c r="K69" s="208"/>
      <c r="L69" s="208"/>
      <c r="M69" s="210"/>
      <c r="N69" s="48"/>
      <c r="O69" s="58"/>
      <c r="P69" s="58"/>
      <c r="Q69" s="63"/>
      <c r="R69" s="63"/>
      <c r="S69" s="26"/>
      <c r="T69" s="26"/>
      <c r="U69" s="73"/>
      <c r="V69" s="73"/>
      <c r="W69" s="87">
        <f t="shared" si="0"/>
        <v>0</v>
      </c>
      <c r="X69" s="87">
        <f t="shared" si="4"/>
        <v>5000</v>
      </c>
      <c r="Y69" s="87"/>
      <c r="Z69" s="4"/>
    </row>
    <row r="70" spans="1:26" ht="18.75">
      <c r="A70" s="4">
        <v>63</v>
      </c>
      <c r="B70" s="5" t="s">
        <v>57</v>
      </c>
      <c r="C70" s="6"/>
      <c r="D70" s="5"/>
      <c r="E70" s="7"/>
      <c r="F70" s="80">
        <v>2000</v>
      </c>
      <c r="G70" s="206"/>
      <c r="H70" s="206"/>
      <c r="I70" s="207"/>
      <c r="J70" s="207"/>
      <c r="K70" s="208"/>
      <c r="L70" s="208"/>
      <c r="M70" s="210"/>
      <c r="N70" s="48"/>
      <c r="O70" s="58"/>
      <c r="P70" s="58"/>
      <c r="Q70" s="63"/>
      <c r="R70" s="63"/>
      <c r="S70" s="26"/>
      <c r="T70" s="26"/>
      <c r="U70" s="73"/>
      <c r="V70" s="73"/>
      <c r="W70" s="87">
        <f t="shared" si="0"/>
        <v>0</v>
      </c>
      <c r="X70" s="87">
        <f t="shared" si="4"/>
        <v>2000</v>
      </c>
      <c r="Y70" s="87"/>
      <c r="Z70" s="4"/>
    </row>
    <row r="71" spans="1:26" ht="18.75">
      <c r="A71" s="4">
        <v>64</v>
      </c>
      <c r="B71" s="5" t="s">
        <v>40</v>
      </c>
      <c r="C71" s="6"/>
      <c r="D71" s="5"/>
      <c r="E71" s="7"/>
      <c r="F71" s="79">
        <v>40000</v>
      </c>
      <c r="G71" s="211">
        <v>2</v>
      </c>
      <c r="H71" s="211">
        <v>74</v>
      </c>
      <c r="I71" s="212"/>
      <c r="J71" s="212"/>
      <c r="K71" s="208"/>
      <c r="L71" s="208"/>
      <c r="M71" s="210"/>
      <c r="N71" s="48"/>
      <c r="O71" s="58"/>
      <c r="P71" s="58"/>
      <c r="Q71" s="63"/>
      <c r="R71" s="63"/>
      <c r="S71" s="26"/>
      <c r="T71" s="26"/>
      <c r="U71" s="73"/>
      <c r="V71" s="73"/>
      <c r="W71" s="87">
        <f t="shared" si="0"/>
        <v>74</v>
      </c>
      <c r="X71" s="87">
        <f t="shared" si="4"/>
        <v>39926</v>
      </c>
      <c r="Y71" s="87"/>
      <c r="Z71" s="4"/>
    </row>
    <row r="72" spans="1:26" ht="18.75">
      <c r="A72" s="4">
        <v>65</v>
      </c>
      <c r="B72" s="5" t="s">
        <v>24</v>
      </c>
      <c r="C72" s="6"/>
      <c r="D72" s="5"/>
      <c r="E72" s="7"/>
      <c r="F72" s="79">
        <v>5000</v>
      </c>
      <c r="G72" s="231">
        <v>4</v>
      </c>
      <c r="H72" s="231">
        <v>128</v>
      </c>
      <c r="I72" s="229"/>
      <c r="J72" s="229"/>
      <c r="K72" s="208"/>
      <c r="L72" s="208"/>
      <c r="M72" s="228"/>
      <c r="N72" s="48"/>
      <c r="O72" s="58"/>
      <c r="P72" s="58"/>
      <c r="Q72" s="63"/>
      <c r="R72" s="63"/>
      <c r="S72" s="26"/>
      <c r="T72" s="26"/>
      <c r="U72" s="73"/>
      <c r="V72" s="73"/>
      <c r="W72" s="87">
        <f aca="true" t="shared" si="5" ref="W72:W97">V72+T72+R72+P72+N72+L72+J72+H72</f>
        <v>128</v>
      </c>
      <c r="X72" s="87">
        <f t="shared" si="4"/>
        <v>4872</v>
      </c>
      <c r="Y72" s="87"/>
      <c r="Z72" s="4"/>
    </row>
    <row r="73" spans="1:26" ht="18.75">
      <c r="A73" s="4">
        <v>66</v>
      </c>
      <c r="B73" s="5" t="s">
        <v>50</v>
      </c>
      <c r="C73" s="6"/>
      <c r="D73" s="5"/>
      <c r="E73" s="7"/>
      <c r="F73" s="79">
        <v>5000</v>
      </c>
      <c r="G73" s="211">
        <v>3</v>
      </c>
      <c r="H73" s="211">
        <v>131</v>
      </c>
      <c r="I73" s="212"/>
      <c r="J73" s="212"/>
      <c r="K73" s="208"/>
      <c r="L73" s="208"/>
      <c r="M73" s="210">
        <v>4</v>
      </c>
      <c r="N73" s="48">
        <v>72</v>
      </c>
      <c r="O73" s="58"/>
      <c r="P73" s="58"/>
      <c r="Q73" s="63"/>
      <c r="R73" s="63"/>
      <c r="S73" s="26"/>
      <c r="T73" s="26"/>
      <c r="U73" s="73"/>
      <c r="V73" s="73"/>
      <c r="W73" s="87">
        <f t="shared" si="5"/>
        <v>203</v>
      </c>
      <c r="X73" s="87">
        <f t="shared" si="4"/>
        <v>4797</v>
      </c>
      <c r="Y73" s="87"/>
      <c r="Z73" s="4"/>
    </row>
    <row r="74" spans="1:26" ht="18.75">
      <c r="A74" s="4">
        <v>67</v>
      </c>
      <c r="B74" s="5" t="s">
        <v>56</v>
      </c>
      <c r="C74" s="6"/>
      <c r="D74" s="5"/>
      <c r="E74" s="7"/>
      <c r="F74" s="79">
        <v>18000</v>
      </c>
      <c r="G74" s="211">
        <v>1</v>
      </c>
      <c r="H74" s="211">
        <v>37</v>
      </c>
      <c r="I74" s="212"/>
      <c r="J74" s="212"/>
      <c r="K74" s="208"/>
      <c r="L74" s="208"/>
      <c r="M74" s="210"/>
      <c r="N74" s="48"/>
      <c r="O74" s="58"/>
      <c r="P74" s="58"/>
      <c r="Q74" s="63"/>
      <c r="R74" s="63"/>
      <c r="S74" s="26"/>
      <c r="T74" s="26"/>
      <c r="U74" s="73"/>
      <c r="V74" s="73"/>
      <c r="W74" s="87">
        <f t="shared" si="5"/>
        <v>37</v>
      </c>
      <c r="X74" s="87">
        <f t="shared" si="4"/>
        <v>17963</v>
      </c>
      <c r="Y74" s="87"/>
      <c r="Z74" s="4"/>
    </row>
    <row r="75" spans="1:26" ht="18.75">
      <c r="A75" s="4">
        <v>68</v>
      </c>
      <c r="B75" s="5" t="s">
        <v>73</v>
      </c>
      <c r="C75" s="6"/>
      <c r="D75" s="5"/>
      <c r="E75" s="7"/>
      <c r="F75" s="80">
        <v>28000</v>
      </c>
      <c r="G75" s="231">
        <v>24</v>
      </c>
      <c r="H75" s="231">
        <v>1023</v>
      </c>
      <c r="I75" s="229"/>
      <c r="J75" s="229"/>
      <c r="K75" s="208"/>
      <c r="L75" s="208"/>
      <c r="M75" s="213">
        <v>3</v>
      </c>
      <c r="N75" s="48">
        <v>48</v>
      </c>
      <c r="O75" s="58"/>
      <c r="P75" s="58"/>
      <c r="Q75" s="63"/>
      <c r="R75" s="63"/>
      <c r="S75" s="26"/>
      <c r="T75" s="26"/>
      <c r="U75" s="73"/>
      <c r="V75" s="73"/>
      <c r="W75" s="87">
        <f t="shared" si="5"/>
        <v>1071</v>
      </c>
      <c r="X75" s="87">
        <f t="shared" si="4"/>
        <v>26929</v>
      </c>
      <c r="Y75" s="87"/>
      <c r="Z75" s="4"/>
    </row>
    <row r="76" spans="1:26" ht="18.75">
      <c r="A76" s="4">
        <v>69</v>
      </c>
      <c r="B76" s="5" t="s">
        <v>84</v>
      </c>
      <c r="C76" s="6"/>
      <c r="D76" s="5"/>
      <c r="E76" s="7"/>
      <c r="F76" s="79" t="s">
        <v>26</v>
      </c>
      <c r="G76" s="226">
        <v>1</v>
      </c>
      <c r="H76" s="231">
        <v>37</v>
      </c>
      <c r="I76" s="229"/>
      <c r="J76" s="229"/>
      <c r="K76" s="208"/>
      <c r="L76" s="208"/>
      <c r="M76" s="228"/>
      <c r="N76" s="48"/>
      <c r="O76" s="58"/>
      <c r="P76" s="58"/>
      <c r="Q76" s="63"/>
      <c r="R76" s="63"/>
      <c r="S76" s="26"/>
      <c r="T76" s="26"/>
      <c r="U76" s="73"/>
      <c r="V76" s="73"/>
      <c r="W76" s="87">
        <v>0</v>
      </c>
      <c r="X76" s="87">
        <v>0</v>
      </c>
      <c r="Y76" s="87">
        <v>37</v>
      </c>
      <c r="Z76" s="4"/>
    </row>
    <row r="77" spans="1:26" ht="18.75">
      <c r="A77" s="4">
        <v>70</v>
      </c>
      <c r="B77" s="5" t="s">
        <v>85</v>
      </c>
      <c r="C77" s="6"/>
      <c r="D77" s="5"/>
      <c r="E77" s="7"/>
      <c r="F77" s="79" t="s">
        <v>26</v>
      </c>
      <c r="G77" s="206"/>
      <c r="H77" s="206"/>
      <c r="I77" s="207"/>
      <c r="J77" s="207"/>
      <c r="K77" s="208"/>
      <c r="L77" s="208"/>
      <c r="M77" s="210"/>
      <c r="N77" s="48"/>
      <c r="O77" s="58"/>
      <c r="P77" s="58"/>
      <c r="Q77" s="63"/>
      <c r="R77" s="63"/>
      <c r="S77" s="26"/>
      <c r="T77" s="26"/>
      <c r="U77" s="73"/>
      <c r="V77" s="73"/>
      <c r="W77" s="87">
        <f t="shared" si="5"/>
        <v>0</v>
      </c>
      <c r="X77" s="87">
        <v>0</v>
      </c>
      <c r="Y77" s="87">
        <f>SUM(I77:X77)</f>
        <v>0</v>
      </c>
      <c r="Z77" s="4"/>
    </row>
    <row r="78" spans="1:26" ht="18.75">
      <c r="A78" s="4">
        <v>71</v>
      </c>
      <c r="B78" s="5" t="s">
        <v>90</v>
      </c>
      <c r="C78" s="6"/>
      <c r="D78" s="5"/>
      <c r="E78" s="7"/>
      <c r="F78" s="79" t="s">
        <v>26</v>
      </c>
      <c r="G78" s="206"/>
      <c r="H78" s="206"/>
      <c r="I78" s="207"/>
      <c r="J78" s="207"/>
      <c r="K78" s="208"/>
      <c r="L78" s="208"/>
      <c r="M78" s="210"/>
      <c r="N78" s="48"/>
      <c r="O78" s="58"/>
      <c r="P78" s="58"/>
      <c r="Q78" s="63"/>
      <c r="R78" s="63"/>
      <c r="S78" s="26"/>
      <c r="T78" s="26"/>
      <c r="U78" s="73"/>
      <c r="V78" s="73"/>
      <c r="W78" s="87">
        <f t="shared" si="5"/>
        <v>0</v>
      </c>
      <c r="X78" s="87" t="s">
        <v>26</v>
      </c>
      <c r="Y78" s="87">
        <f>SUM(G78:X78)</f>
        <v>0</v>
      </c>
      <c r="Z78" s="4"/>
    </row>
    <row r="79" spans="1:26" ht="18.75">
      <c r="A79" s="4">
        <v>72</v>
      </c>
      <c r="B79" s="5" t="s">
        <v>74</v>
      </c>
      <c r="C79" s="6"/>
      <c r="D79" s="5"/>
      <c r="E79" s="7"/>
      <c r="F79" s="79" t="s">
        <v>26</v>
      </c>
      <c r="G79" s="206"/>
      <c r="H79" s="206"/>
      <c r="I79" s="207"/>
      <c r="J79" s="207"/>
      <c r="K79" s="208"/>
      <c r="L79" s="208"/>
      <c r="M79" s="210"/>
      <c r="N79" s="48"/>
      <c r="O79" s="58"/>
      <c r="P79" s="58"/>
      <c r="Q79" s="63"/>
      <c r="R79" s="63"/>
      <c r="S79" s="26"/>
      <c r="T79" s="26"/>
      <c r="U79" s="73"/>
      <c r="V79" s="73"/>
      <c r="W79" s="87">
        <f t="shared" si="5"/>
        <v>0</v>
      </c>
      <c r="X79" s="87" t="s">
        <v>26</v>
      </c>
      <c r="Y79" s="87">
        <f>SUM(I79:X79)</f>
        <v>0</v>
      </c>
      <c r="Z79" s="4"/>
    </row>
    <row r="80" spans="1:26" ht="18.75">
      <c r="A80" s="4">
        <v>73</v>
      </c>
      <c r="B80" s="5" t="s">
        <v>88</v>
      </c>
      <c r="C80" s="6"/>
      <c r="D80" s="5"/>
      <c r="E80" s="7"/>
      <c r="F80" s="79" t="s">
        <v>26</v>
      </c>
      <c r="G80" s="206"/>
      <c r="H80" s="206"/>
      <c r="I80" s="207"/>
      <c r="J80" s="207"/>
      <c r="K80" s="208"/>
      <c r="L80" s="208"/>
      <c r="M80" s="210"/>
      <c r="N80" s="48"/>
      <c r="O80" s="58"/>
      <c r="P80" s="58"/>
      <c r="Q80" s="63"/>
      <c r="R80" s="63"/>
      <c r="S80" s="26"/>
      <c r="T80" s="26"/>
      <c r="U80" s="73"/>
      <c r="V80" s="73"/>
      <c r="W80" s="87">
        <f t="shared" si="5"/>
        <v>0</v>
      </c>
      <c r="X80" s="87" t="s">
        <v>26</v>
      </c>
      <c r="Y80" s="87">
        <f>SUM(G80:X80)</f>
        <v>0</v>
      </c>
      <c r="Z80" s="4"/>
    </row>
    <row r="81" spans="1:26" ht="18.75">
      <c r="A81" s="4">
        <v>74</v>
      </c>
      <c r="B81" s="5" t="s">
        <v>82</v>
      </c>
      <c r="C81" s="6"/>
      <c r="D81" s="5"/>
      <c r="E81" s="7"/>
      <c r="F81" s="79" t="s">
        <v>26</v>
      </c>
      <c r="G81" s="206"/>
      <c r="H81" s="206"/>
      <c r="I81" s="207"/>
      <c r="J81" s="207"/>
      <c r="K81" s="208"/>
      <c r="L81" s="208"/>
      <c r="M81" s="210"/>
      <c r="N81" s="48"/>
      <c r="O81" s="58"/>
      <c r="P81" s="58"/>
      <c r="Q81" s="63"/>
      <c r="R81" s="63"/>
      <c r="S81" s="26"/>
      <c r="T81" s="26"/>
      <c r="U81" s="73"/>
      <c r="V81" s="73"/>
      <c r="W81" s="87">
        <f t="shared" si="5"/>
        <v>0</v>
      </c>
      <c r="X81" s="87" t="s">
        <v>26</v>
      </c>
      <c r="Y81" s="87">
        <f>SUM(I81:X81)</f>
        <v>0</v>
      </c>
      <c r="Z81" s="4"/>
    </row>
    <row r="82" spans="1:26" ht="18.75">
      <c r="A82" s="4">
        <v>75</v>
      </c>
      <c r="B82" s="5" t="s">
        <v>75</v>
      </c>
      <c r="C82" s="6"/>
      <c r="D82" s="5"/>
      <c r="E82" s="7"/>
      <c r="F82" s="79" t="s">
        <v>26</v>
      </c>
      <c r="G82" s="206">
        <v>1</v>
      </c>
      <c r="H82" s="211">
        <v>37</v>
      </c>
      <c r="I82" s="212"/>
      <c r="J82" s="212"/>
      <c r="K82" s="208"/>
      <c r="L82" s="208"/>
      <c r="M82" s="210"/>
      <c r="N82" s="48"/>
      <c r="O82" s="58"/>
      <c r="P82" s="58"/>
      <c r="Q82" s="63"/>
      <c r="R82" s="63"/>
      <c r="S82" s="26"/>
      <c r="T82" s="26"/>
      <c r="U82" s="73"/>
      <c r="V82" s="73"/>
      <c r="W82" s="87">
        <v>0</v>
      </c>
      <c r="X82" s="87" t="s">
        <v>26</v>
      </c>
      <c r="Y82" s="87">
        <v>37</v>
      </c>
      <c r="Z82" s="4"/>
    </row>
    <row r="83" spans="1:26" ht="18.75">
      <c r="A83" s="4">
        <v>76</v>
      </c>
      <c r="B83" s="5" t="s">
        <v>86</v>
      </c>
      <c r="C83" s="6"/>
      <c r="D83" s="5"/>
      <c r="E83" s="7"/>
      <c r="F83" s="79" t="s">
        <v>26</v>
      </c>
      <c r="G83" s="206"/>
      <c r="H83" s="206"/>
      <c r="I83" s="207"/>
      <c r="J83" s="212"/>
      <c r="K83" s="208"/>
      <c r="L83" s="208"/>
      <c r="M83" s="210"/>
      <c r="N83" s="48"/>
      <c r="O83" s="58"/>
      <c r="P83" s="58"/>
      <c r="Q83" s="63"/>
      <c r="R83" s="63"/>
      <c r="S83" s="26"/>
      <c r="T83" s="26"/>
      <c r="U83" s="73"/>
      <c r="V83" s="73"/>
      <c r="W83" s="87">
        <f t="shared" si="5"/>
        <v>0</v>
      </c>
      <c r="X83" s="87" t="s">
        <v>26</v>
      </c>
      <c r="Y83" s="87">
        <f>SUM(I83:X83)</f>
        <v>0</v>
      </c>
      <c r="Z83" s="4"/>
    </row>
    <row r="84" spans="1:26" ht="18.75">
      <c r="A84" s="4">
        <v>77</v>
      </c>
      <c r="B84" s="5" t="s">
        <v>76</v>
      </c>
      <c r="C84" s="6"/>
      <c r="D84" s="5"/>
      <c r="E84" s="7"/>
      <c r="F84" s="79" t="s">
        <v>26</v>
      </c>
      <c r="G84" s="206"/>
      <c r="H84" s="206"/>
      <c r="I84" s="207"/>
      <c r="J84" s="207"/>
      <c r="K84" s="208"/>
      <c r="L84" s="208"/>
      <c r="M84" s="210"/>
      <c r="N84" s="48"/>
      <c r="O84" s="58"/>
      <c r="P84" s="58"/>
      <c r="Q84" s="63"/>
      <c r="R84" s="63"/>
      <c r="S84" s="26"/>
      <c r="T84" s="26"/>
      <c r="U84" s="73"/>
      <c r="V84" s="73"/>
      <c r="W84" s="87">
        <f t="shared" si="5"/>
        <v>0</v>
      </c>
      <c r="X84" s="87" t="s">
        <v>26</v>
      </c>
      <c r="Y84" s="87">
        <f>SUM(G84:X84)</f>
        <v>0</v>
      </c>
      <c r="Z84" s="4"/>
    </row>
    <row r="85" spans="1:26" ht="18.75">
      <c r="A85" s="4">
        <v>78</v>
      </c>
      <c r="B85" s="5" t="s">
        <v>77</v>
      </c>
      <c r="C85" s="6"/>
      <c r="D85" s="5"/>
      <c r="E85" s="7"/>
      <c r="F85" s="79" t="s">
        <v>26</v>
      </c>
      <c r="G85" s="206"/>
      <c r="H85" s="206"/>
      <c r="I85" s="207"/>
      <c r="J85" s="207"/>
      <c r="K85" s="208"/>
      <c r="L85" s="208"/>
      <c r="M85" s="210"/>
      <c r="N85" s="48"/>
      <c r="O85" s="58"/>
      <c r="P85" s="58"/>
      <c r="Q85" s="63"/>
      <c r="R85" s="63"/>
      <c r="S85" s="26"/>
      <c r="T85" s="26"/>
      <c r="U85" s="73"/>
      <c r="V85" s="73"/>
      <c r="W85" s="87">
        <f t="shared" si="5"/>
        <v>0</v>
      </c>
      <c r="X85" s="87" t="s">
        <v>26</v>
      </c>
      <c r="Y85" s="87">
        <f>SUM(I85:X85)</f>
        <v>0</v>
      </c>
      <c r="Z85" s="4"/>
    </row>
    <row r="86" spans="1:26" ht="18.75">
      <c r="A86" s="4"/>
      <c r="B86" s="5" t="s">
        <v>78</v>
      </c>
      <c r="C86" s="6"/>
      <c r="D86" s="5"/>
      <c r="E86" s="7"/>
      <c r="F86" s="80"/>
      <c r="G86" s="206"/>
      <c r="H86" s="206"/>
      <c r="I86" s="207"/>
      <c r="J86" s="212"/>
      <c r="K86" s="208"/>
      <c r="L86" s="208"/>
      <c r="M86" s="210"/>
      <c r="N86" s="48"/>
      <c r="O86" s="58"/>
      <c r="P86" s="58"/>
      <c r="Q86" s="63"/>
      <c r="R86" s="63"/>
      <c r="S86" s="26"/>
      <c r="T86" s="26"/>
      <c r="U86" s="73"/>
      <c r="V86" s="73"/>
      <c r="W86" s="87">
        <f t="shared" si="5"/>
        <v>0</v>
      </c>
      <c r="X86" s="87" t="s">
        <v>26</v>
      </c>
      <c r="Y86" s="87"/>
      <c r="Z86" s="4"/>
    </row>
    <row r="87" spans="1:26" ht="18.75">
      <c r="A87" s="4">
        <v>79</v>
      </c>
      <c r="B87" s="5" t="s">
        <v>38</v>
      </c>
      <c r="C87" s="6"/>
      <c r="D87" s="5"/>
      <c r="E87" s="7"/>
      <c r="F87" s="79">
        <v>35000</v>
      </c>
      <c r="G87" s="206">
        <v>3</v>
      </c>
      <c r="H87" s="206">
        <v>111</v>
      </c>
      <c r="I87" s="212"/>
      <c r="J87" s="207"/>
      <c r="K87" s="208"/>
      <c r="L87" s="208"/>
      <c r="M87" s="210"/>
      <c r="N87" s="48"/>
      <c r="O87" s="58"/>
      <c r="P87" s="58"/>
      <c r="Q87" s="63"/>
      <c r="R87" s="63"/>
      <c r="S87" s="26"/>
      <c r="T87" s="26"/>
      <c r="U87" s="73"/>
      <c r="V87" s="73"/>
      <c r="W87" s="87">
        <f t="shared" si="5"/>
        <v>111</v>
      </c>
      <c r="X87" s="87">
        <f aca="true" t="shared" si="6" ref="X87:X92">F87-W87</f>
        <v>34889</v>
      </c>
      <c r="Y87" s="87"/>
      <c r="Z87" s="4"/>
    </row>
    <row r="88" spans="1:26" ht="18.75">
      <c r="A88" s="4">
        <v>80</v>
      </c>
      <c r="B88" s="5" t="s">
        <v>36</v>
      </c>
      <c r="C88" s="6"/>
      <c r="D88" s="5"/>
      <c r="E88" s="7"/>
      <c r="F88" s="79">
        <v>2000</v>
      </c>
      <c r="G88" s="206"/>
      <c r="H88" s="211"/>
      <c r="I88" s="212"/>
      <c r="J88" s="207"/>
      <c r="K88" s="208"/>
      <c r="L88" s="208"/>
      <c r="M88" s="210"/>
      <c r="N88" s="48"/>
      <c r="O88" s="58"/>
      <c r="P88" s="58"/>
      <c r="Q88" s="63"/>
      <c r="R88" s="63"/>
      <c r="S88" s="26"/>
      <c r="T88" s="26"/>
      <c r="U88" s="73"/>
      <c r="V88" s="73"/>
      <c r="W88" s="87">
        <f t="shared" si="5"/>
        <v>0</v>
      </c>
      <c r="X88" s="87">
        <f t="shared" si="6"/>
        <v>2000</v>
      </c>
      <c r="Y88" s="87"/>
      <c r="Z88" s="4"/>
    </row>
    <row r="89" spans="1:26" ht="18.75">
      <c r="A89" s="4">
        <v>81</v>
      </c>
      <c r="B89" s="5" t="s">
        <v>83</v>
      </c>
      <c r="C89" s="9"/>
      <c r="D89" s="10"/>
      <c r="E89" s="11"/>
      <c r="F89" s="79">
        <v>10000</v>
      </c>
      <c r="G89" s="206"/>
      <c r="H89" s="206"/>
      <c r="I89" s="207"/>
      <c r="J89" s="207"/>
      <c r="K89" s="208"/>
      <c r="L89" s="208"/>
      <c r="M89" s="210"/>
      <c r="N89" s="48"/>
      <c r="O89" s="58"/>
      <c r="P89" s="58"/>
      <c r="Q89" s="63"/>
      <c r="R89" s="63"/>
      <c r="S89" s="26"/>
      <c r="T89" s="26"/>
      <c r="U89" s="73"/>
      <c r="V89" s="73"/>
      <c r="W89" s="87">
        <f t="shared" si="5"/>
        <v>0</v>
      </c>
      <c r="X89" s="87">
        <f t="shared" si="6"/>
        <v>10000</v>
      </c>
      <c r="Y89" s="87"/>
      <c r="Z89" s="4"/>
    </row>
    <row r="90" spans="1:26" ht="18.75">
      <c r="A90" s="13">
        <v>82</v>
      </c>
      <c r="B90" s="14" t="s">
        <v>87</v>
      </c>
      <c r="C90" s="27"/>
      <c r="D90" s="28"/>
      <c r="E90" s="29"/>
      <c r="F90" s="81">
        <v>0</v>
      </c>
      <c r="G90" s="206"/>
      <c r="H90" s="206"/>
      <c r="I90" s="207"/>
      <c r="J90" s="207"/>
      <c r="K90" s="208"/>
      <c r="L90" s="208"/>
      <c r="M90" s="210"/>
      <c r="N90" s="48"/>
      <c r="O90" s="58"/>
      <c r="P90" s="58"/>
      <c r="Q90" s="63"/>
      <c r="R90" s="63"/>
      <c r="S90" s="26"/>
      <c r="T90" s="26"/>
      <c r="U90" s="73"/>
      <c r="V90" s="110"/>
      <c r="W90" s="87">
        <f t="shared" si="5"/>
        <v>0</v>
      </c>
      <c r="X90" s="87">
        <f t="shared" si="6"/>
        <v>0</v>
      </c>
      <c r="Y90" s="87"/>
      <c r="Z90" s="4"/>
    </row>
    <row r="91" spans="1:26" s="18" customFormat="1" ht="18.75">
      <c r="A91" s="13">
        <v>83</v>
      </c>
      <c r="B91" s="14" t="s">
        <v>58</v>
      </c>
      <c r="C91" s="27"/>
      <c r="D91" s="28"/>
      <c r="E91" s="29"/>
      <c r="F91" s="81">
        <v>80000</v>
      </c>
      <c r="G91" s="206">
        <v>64</v>
      </c>
      <c r="H91" s="206">
        <v>2767</v>
      </c>
      <c r="I91" s="207"/>
      <c r="J91" s="207"/>
      <c r="K91" s="208"/>
      <c r="L91" s="208"/>
      <c r="M91" s="210"/>
      <c r="N91" s="48"/>
      <c r="O91" s="58"/>
      <c r="P91" s="111"/>
      <c r="Q91" s="112"/>
      <c r="R91" s="112"/>
      <c r="S91" s="113"/>
      <c r="T91" s="113"/>
      <c r="U91" s="110"/>
      <c r="V91" s="110"/>
      <c r="W91" s="87">
        <f t="shared" si="5"/>
        <v>2767</v>
      </c>
      <c r="X91" s="87">
        <f t="shared" si="6"/>
        <v>77233</v>
      </c>
      <c r="Y91" s="87"/>
      <c r="Z91" s="8"/>
    </row>
    <row r="92" spans="1:26" ht="18.75">
      <c r="A92" s="4">
        <v>84</v>
      </c>
      <c r="B92" s="5" t="s">
        <v>89</v>
      </c>
      <c r="C92" s="9"/>
      <c r="D92" s="10"/>
      <c r="E92" s="11"/>
      <c r="F92" s="81">
        <v>10000</v>
      </c>
      <c r="G92" s="206">
        <v>1</v>
      </c>
      <c r="H92" s="206">
        <v>37</v>
      </c>
      <c r="I92" s="207"/>
      <c r="J92" s="207"/>
      <c r="K92" s="208"/>
      <c r="L92" s="208"/>
      <c r="M92" s="210"/>
      <c r="N92" s="48"/>
      <c r="O92" s="58"/>
      <c r="P92" s="111"/>
      <c r="Q92" s="112"/>
      <c r="R92" s="112"/>
      <c r="S92" s="113"/>
      <c r="T92" s="113"/>
      <c r="U92" s="110"/>
      <c r="V92" s="73"/>
      <c r="W92" s="87">
        <f t="shared" si="5"/>
        <v>37</v>
      </c>
      <c r="X92" s="87">
        <f t="shared" si="6"/>
        <v>9963</v>
      </c>
      <c r="Y92" s="87"/>
      <c r="Z92" s="4"/>
    </row>
    <row r="93" spans="1:26" ht="18.75">
      <c r="A93" s="4">
        <v>85</v>
      </c>
      <c r="B93" s="5" t="s">
        <v>29</v>
      </c>
      <c r="C93" s="12"/>
      <c r="D93" s="9"/>
      <c r="E93" s="11"/>
      <c r="F93" s="81" t="s">
        <v>26</v>
      </c>
      <c r="G93" s="206"/>
      <c r="H93" s="206"/>
      <c r="I93" s="207"/>
      <c r="J93" s="207"/>
      <c r="K93" s="208"/>
      <c r="L93" s="208"/>
      <c r="M93" s="210"/>
      <c r="N93" s="48"/>
      <c r="O93" s="58"/>
      <c r="P93" s="58"/>
      <c r="Q93" s="63"/>
      <c r="R93" s="63"/>
      <c r="S93" s="26"/>
      <c r="T93" s="26"/>
      <c r="U93" s="73"/>
      <c r="V93" s="73"/>
      <c r="W93" s="87">
        <f t="shared" si="5"/>
        <v>0</v>
      </c>
      <c r="X93" s="87">
        <v>0</v>
      </c>
      <c r="Y93" s="87"/>
      <c r="Z93" s="4"/>
    </row>
    <row r="94" spans="1:26" ht="18.75">
      <c r="A94" s="4">
        <v>86</v>
      </c>
      <c r="B94" s="5" t="s">
        <v>81</v>
      </c>
      <c r="C94" s="9"/>
      <c r="D94" s="10"/>
      <c r="E94" s="11"/>
      <c r="F94" s="81">
        <v>10000</v>
      </c>
      <c r="G94" s="206">
        <v>1</v>
      </c>
      <c r="H94" s="206">
        <v>37</v>
      </c>
      <c r="I94" s="207"/>
      <c r="J94" s="212"/>
      <c r="K94" s="208"/>
      <c r="L94" s="208"/>
      <c r="M94" s="210"/>
      <c r="N94" s="48"/>
      <c r="O94" s="58"/>
      <c r="P94" s="58"/>
      <c r="Q94" s="63"/>
      <c r="R94" s="63"/>
      <c r="S94" s="26"/>
      <c r="T94" s="26"/>
      <c r="U94" s="73"/>
      <c r="V94" s="73"/>
      <c r="W94" s="87">
        <f t="shared" si="5"/>
        <v>37</v>
      </c>
      <c r="X94" s="87">
        <f>F94-W94</f>
        <v>9963</v>
      </c>
      <c r="Y94" s="87"/>
      <c r="Z94" s="4"/>
    </row>
    <row r="95" spans="1:26" ht="18.75">
      <c r="A95" s="4"/>
      <c r="B95" s="5" t="s">
        <v>110</v>
      </c>
      <c r="C95" s="9"/>
      <c r="D95" s="10"/>
      <c r="E95" s="11"/>
      <c r="F95" s="81">
        <v>2000</v>
      </c>
      <c r="G95" s="206"/>
      <c r="H95" s="206"/>
      <c r="I95" s="207"/>
      <c r="J95" s="207"/>
      <c r="K95" s="208"/>
      <c r="L95" s="208"/>
      <c r="M95" s="210"/>
      <c r="N95" s="48"/>
      <c r="O95" s="58"/>
      <c r="P95" s="58"/>
      <c r="Q95" s="63"/>
      <c r="R95" s="63"/>
      <c r="S95" s="26"/>
      <c r="T95" s="26"/>
      <c r="U95" s="73"/>
      <c r="V95" s="73"/>
      <c r="W95" s="87">
        <f t="shared" si="5"/>
        <v>0</v>
      </c>
      <c r="X95" s="87">
        <f>F95-W95</f>
        <v>2000</v>
      </c>
      <c r="Y95" s="87"/>
      <c r="Z95" s="4"/>
    </row>
    <row r="96" spans="1:26" ht="18.75">
      <c r="A96" s="4"/>
      <c r="B96" s="5" t="s">
        <v>109</v>
      </c>
      <c r="C96" s="9"/>
      <c r="D96" s="10"/>
      <c r="E96" s="11"/>
      <c r="F96" s="81">
        <v>2000</v>
      </c>
      <c r="G96" s="206"/>
      <c r="H96" s="206"/>
      <c r="I96" s="207"/>
      <c r="J96" s="207"/>
      <c r="K96" s="208"/>
      <c r="L96" s="208"/>
      <c r="M96" s="48"/>
      <c r="N96" s="48"/>
      <c r="O96" s="58"/>
      <c r="P96" s="58"/>
      <c r="Q96" s="63"/>
      <c r="R96" s="63"/>
      <c r="S96" s="26"/>
      <c r="T96" s="26"/>
      <c r="U96" s="73"/>
      <c r="V96" s="73"/>
      <c r="W96" s="87">
        <f t="shared" si="5"/>
        <v>0</v>
      </c>
      <c r="X96" s="87">
        <f>F96-W96</f>
        <v>2000</v>
      </c>
      <c r="Y96" s="87"/>
      <c r="Z96" s="4"/>
    </row>
    <row r="97" spans="1:26" ht="24" thickBot="1">
      <c r="A97" s="4">
        <v>87</v>
      </c>
      <c r="B97" s="5" t="s">
        <v>60</v>
      </c>
      <c r="C97" s="9"/>
      <c r="D97" s="10"/>
      <c r="E97" s="11"/>
      <c r="F97" s="81" t="s">
        <v>26</v>
      </c>
      <c r="G97" s="206"/>
      <c r="H97" s="232"/>
      <c r="I97" s="233"/>
      <c r="J97" s="207"/>
      <c r="K97" s="208"/>
      <c r="L97" s="208"/>
      <c r="M97" s="100"/>
      <c r="N97" s="48"/>
      <c r="O97" s="58"/>
      <c r="P97" s="58"/>
      <c r="Q97" s="63"/>
      <c r="R97" s="63"/>
      <c r="S97" s="26"/>
      <c r="T97" s="114"/>
      <c r="U97" s="115"/>
      <c r="V97" s="77"/>
      <c r="W97" s="87">
        <f t="shared" si="5"/>
        <v>0</v>
      </c>
      <c r="X97" s="87">
        <v>0</v>
      </c>
      <c r="Y97" s="87"/>
      <c r="Z97" s="4"/>
    </row>
    <row r="98" spans="2:26" ht="24.75" thickBot="1" thickTop="1">
      <c r="B98" s="2"/>
      <c r="C98" s="2"/>
      <c r="D98" s="2"/>
      <c r="E98" s="2"/>
      <c r="F98" s="78">
        <f>SUM(F6:F97)</f>
        <v>1691000</v>
      </c>
      <c r="G98" s="97">
        <f>SUM(G6:G97)</f>
        <v>967</v>
      </c>
      <c r="H98" s="97">
        <f>SUM(H6:H97)</f>
        <v>38996</v>
      </c>
      <c r="I98" s="38"/>
      <c r="J98" s="38"/>
      <c r="K98" s="43"/>
      <c r="L98" s="44"/>
      <c r="M98" s="55">
        <f>SUM(M6:M97)</f>
        <v>234</v>
      </c>
      <c r="N98" s="56">
        <f>SUM(N6:N97)</f>
        <v>5430</v>
      </c>
      <c r="O98" s="61"/>
      <c r="P98" s="61"/>
      <c r="Q98" s="66"/>
      <c r="R98" s="66"/>
      <c r="S98" s="71"/>
      <c r="T98" s="71"/>
      <c r="U98" s="77">
        <f>SUM(U6:U97)</f>
        <v>184</v>
      </c>
      <c r="V98" s="77">
        <f>SUM(V6:V97)</f>
        <v>6297</v>
      </c>
      <c r="W98" s="87">
        <f>SUM(W6:W97)</f>
        <v>60045</v>
      </c>
      <c r="X98" s="90">
        <f>F98-W98</f>
        <v>1630955</v>
      </c>
      <c r="Y98" s="87">
        <f>SUM(Y6:Y97)</f>
        <v>74</v>
      </c>
      <c r="Z98" s="4"/>
    </row>
    <row r="99" spans="2:23" ht="19.5" thickTop="1">
      <c r="B99" s="2"/>
      <c r="C99" s="2"/>
      <c r="D99" s="2"/>
      <c r="E99" s="2"/>
      <c r="F99" s="2"/>
      <c r="G99" s="3"/>
      <c r="W99" s="179"/>
    </row>
  </sheetData>
  <sheetProtection/>
  <mergeCells count="6">
    <mergeCell ref="A1:U2"/>
    <mergeCell ref="A4:A5"/>
    <mergeCell ref="B4:E5"/>
    <mergeCell ref="G4:V4"/>
    <mergeCell ref="W4:X4"/>
    <mergeCell ref="Z4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01"/>
  <sheetViews>
    <sheetView zoomScale="70" zoomScaleNormal="70" zoomScalePageLayoutView="0" workbookViewId="0" topLeftCell="A1">
      <selection activeCell="P15" sqref="P15"/>
    </sheetView>
  </sheetViews>
  <sheetFormatPr defaultColWidth="9.140625" defaultRowHeight="21.75"/>
  <cols>
    <col min="1" max="1" width="5.57421875" style="1" customWidth="1"/>
    <col min="2" max="4" width="9.140625" style="1" customWidth="1"/>
    <col min="5" max="5" width="24.7109375" style="1" customWidth="1"/>
    <col min="6" max="6" width="12.8515625" style="1" customWidth="1"/>
    <col min="7" max="7" width="11.57421875" style="1" customWidth="1"/>
    <col min="8" max="8" width="11.7109375" style="1" customWidth="1"/>
    <col min="9" max="9" width="13.00390625" style="1" customWidth="1"/>
    <col min="10" max="10" width="12.140625" style="1" customWidth="1"/>
    <col min="11" max="11" width="12.57421875" style="1" customWidth="1"/>
    <col min="12" max="13" width="11.57421875" style="1" customWidth="1"/>
    <col min="14" max="14" width="11.140625" style="1" customWidth="1"/>
    <col min="15" max="15" width="11.8515625" style="1" customWidth="1"/>
    <col min="16" max="16" width="10.8515625" style="1" customWidth="1"/>
    <col min="17" max="17" width="11.8515625" style="1" customWidth="1"/>
    <col min="18" max="18" width="10.8515625" style="1" customWidth="1"/>
    <col min="19" max="20" width="12.00390625" style="1" customWidth="1"/>
    <col min="21" max="21" width="12.00390625" style="23" customWidth="1"/>
    <col min="22" max="22" width="12.140625" style="23" customWidth="1"/>
    <col min="23" max="23" width="13.7109375" style="1" customWidth="1"/>
    <col min="24" max="24" width="12.140625" style="1" customWidth="1"/>
    <col min="25" max="25" width="12.421875" style="1" customWidth="1"/>
    <col min="26" max="26" width="11.28125" style="1" customWidth="1"/>
    <col min="27" max="16384" width="9.140625" style="1" customWidth="1"/>
  </cols>
  <sheetData>
    <row r="1" spans="1:22" ht="25.5" customHeight="1">
      <c r="A1" s="366" t="s">
        <v>134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19"/>
    </row>
    <row r="2" spans="1:22" ht="23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19"/>
    </row>
    <row r="3" spans="2:7" ht="8.25" customHeight="1">
      <c r="B3" s="2"/>
      <c r="C3" s="2"/>
      <c r="D3" s="2"/>
      <c r="E3" s="2"/>
      <c r="F3" s="2"/>
      <c r="G3" s="3"/>
    </row>
    <row r="4" spans="1:26" ht="25.5" customHeight="1">
      <c r="A4" s="367" t="s">
        <v>105</v>
      </c>
      <c r="B4" s="368" t="s">
        <v>91</v>
      </c>
      <c r="C4" s="368"/>
      <c r="D4" s="368"/>
      <c r="E4" s="369"/>
      <c r="F4" s="82" t="s">
        <v>114</v>
      </c>
      <c r="G4" s="372" t="s">
        <v>139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4"/>
      <c r="W4" s="372" t="s">
        <v>120</v>
      </c>
      <c r="X4" s="374"/>
      <c r="Y4" s="84" t="s">
        <v>119</v>
      </c>
      <c r="Z4" s="375" t="s">
        <v>106</v>
      </c>
    </row>
    <row r="5" spans="1:26" ht="23.25" customHeight="1">
      <c r="A5" s="367"/>
      <c r="B5" s="370"/>
      <c r="C5" s="370"/>
      <c r="D5" s="370"/>
      <c r="E5" s="371"/>
      <c r="F5" s="83" t="s">
        <v>113</v>
      </c>
      <c r="G5" s="91" t="s">
        <v>129</v>
      </c>
      <c r="H5" s="72" t="s">
        <v>121</v>
      </c>
      <c r="I5" s="32" t="s">
        <v>128</v>
      </c>
      <c r="J5" s="32" t="s">
        <v>121</v>
      </c>
      <c r="K5" s="39" t="s">
        <v>122</v>
      </c>
      <c r="L5" s="40" t="s">
        <v>121</v>
      </c>
      <c r="M5" s="45" t="s">
        <v>123</v>
      </c>
      <c r="N5" s="46" t="s">
        <v>121</v>
      </c>
      <c r="O5" s="57" t="s">
        <v>124</v>
      </c>
      <c r="P5" s="57" t="s">
        <v>121</v>
      </c>
      <c r="Q5" s="62" t="s">
        <v>125</v>
      </c>
      <c r="R5" s="62" t="s">
        <v>121</v>
      </c>
      <c r="S5" s="67" t="s">
        <v>126</v>
      </c>
      <c r="T5" s="67" t="s">
        <v>121</v>
      </c>
      <c r="U5" s="31" t="s">
        <v>127</v>
      </c>
      <c r="V5" s="31" t="s">
        <v>121</v>
      </c>
      <c r="W5" s="86" t="s">
        <v>118</v>
      </c>
      <c r="X5" s="85" t="s">
        <v>130</v>
      </c>
      <c r="Y5" s="85" t="s">
        <v>118</v>
      </c>
      <c r="Z5" s="376"/>
    </row>
    <row r="6" spans="1:26" ht="18.75">
      <c r="A6" s="4">
        <v>1</v>
      </c>
      <c r="B6" s="5" t="s">
        <v>1</v>
      </c>
      <c r="C6" s="6"/>
      <c r="D6" s="5"/>
      <c r="E6" s="7"/>
      <c r="F6" s="79">
        <v>20000</v>
      </c>
      <c r="G6" s="206">
        <v>3</v>
      </c>
      <c r="H6" s="206">
        <v>111</v>
      </c>
      <c r="I6" s="207"/>
      <c r="J6" s="207"/>
      <c r="K6" s="208"/>
      <c r="L6" s="209"/>
      <c r="M6" s="210"/>
      <c r="N6" s="48"/>
      <c r="O6" s="58"/>
      <c r="P6" s="58"/>
      <c r="Q6" s="63"/>
      <c r="R6" s="63"/>
      <c r="S6" s="26"/>
      <c r="T6" s="26"/>
      <c r="U6" s="73"/>
      <c r="V6" s="74"/>
      <c r="W6" s="87">
        <f>H6+J6+L6+N6+P6+R6+T6+V6</f>
        <v>111</v>
      </c>
      <c r="X6" s="87">
        <f>F6-W6</f>
        <v>19889</v>
      </c>
      <c r="Y6" s="87"/>
      <c r="Z6" s="4"/>
    </row>
    <row r="7" spans="1:26" ht="18.75">
      <c r="A7" s="4">
        <v>2</v>
      </c>
      <c r="B7" s="5" t="s">
        <v>0</v>
      </c>
      <c r="C7" s="6"/>
      <c r="D7" s="5"/>
      <c r="E7" s="7"/>
      <c r="F7" s="79" t="s">
        <v>26</v>
      </c>
      <c r="G7" s="206">
        <v>4</v>
      </c>
      <c r="H7" s="206">
        <v>198</v>
      </c>
      <c r="I7" s="207"/>
      <c r="J7" s="207"/>
      <c r="K7" s="208"/>
      <c r="L7" s="209"/>
      <c r="M7" s="210"/>
      <c r="N7" s="49"/>
      <c r="O7" s="59"/>
      <c r="P7" s="59"/>
      <c r="Q7" s="64"/>
      <c r="R7" s="64"/>
      <c r="S7" s="68"/>
      <c r="T7" s="68"/>
      <c r="U7" s="74"/>
      <c r="V7" s="74"/>
      <c r="W7" s="87">
        <f>V7+T7+R7+P7+N7+L7+J7+H7</f>
        <v>198</v>
      </c>
      <c r="X7" s="88" t="s">
        <v>26</v>
      </c>
      <c r="Y7" s="88"/>
      <c r="Z7" s="4"/>
    </row>
    <row r="8" spans="1:26" ht="18.75">
      <c r="A8" s="4">
        <v>3</v>
      </c>
      <c r="B8" s="5" t="s">
        <v>2</v>
      </c>
      <c r="C8" s="6"/>
      <c r="D8" s="5"/>
      <c r="E8" s="7"/>
      <c r="F8" s="79" t="s">
        <v>26</v>
      </c>
      <c r="G8" s="206"/>
      <c r="H8" s="206"/>
      <c r="I8" s="207"/>
      <c r="J8" s="207"/>
      <c r="K8" s="208"/>
      <c r="L8" s="208"/>
      <c r="M8" s="210"/>
      <c r="N8" s="49"/>
      <c r="O8" s="59"/>
      <c r="P8" s="59"/>
      <c r="Q8" s="64"/>
      <c r="R8" s="64"/>
      <c r="S8" s="68"/>
      <c r="T8" s="68"/>
      <c r="U8" s="74"/>
      <c r="V8" s="74"/>
      <c r="W8" s="87">
        <f>H8+J8+L8+N8+P8+R8+T8+V8</f>
        <v>0</v>
      </c>
      <c r="X8" s="88" t="s">
        <v>26</v>
      </c>
      <c r="Y8" s="88"/>
      <c r="Z8" s="4"/>
    </row>
    <row r="9" spans="1:26" ht="18.75">
      <c r="A9" s="4">
        <v>4</v>
      </c>
      <c r="B9" s="5" t="s">
        <v>22</v>
      </c>
      <c r="C9" s="6"/>
      <c r="D9" s="5"/>
      <c r="E9" s="7"/>
      <c r="F9" s="79">
        <v>20000</v>
      </c>
      <c r="G9" s="206"/>
      <c r="H9" s="206"/>
      <c r="I9" s="207"/>
      <c r="J9" s="207"/>
      <c r="K9" s="208"/>
      <c r="L9" s="208"/>
      <c r="M9" s="210">
        <v>95</v>
      </c>
      <c r="N9" s="100">
        <v>2090</v>
      </c>
      <c r="O9" s="59"/>
      <c r="P9" s="59"/>
      <c r="Q9" s="64"/>
      <c r="R9" s="64"/>
      <c r="S9" s="68"/>
      <c r="T9" s="68"/>
      <c r="U9" s="73">
        <v>2</v>
      </c>
      <c r="V9" s="73">
        <v>6</v>
      </c>
      <c r="W9" s="87">
        <f>V9+T9+R9+P9+N9+L9+J9+H9</f>
        <v>2096</v>
      </c>
      <c r="X9" s="87">
        <f>F9-W9</f>
        <v>17904</v>
      </c>
      <c r="Y9" s="87"/>
      <c r="Z9" s="4"/>
    </row>
    <row r="10" spans="1:26" ht="18.75">
      <c r="A10" s="4">
        <v>5</v>
      </c>
      <c r="B10" s="5" t="s">
        <v>62</v>
      </c>
      <c r="C10" s="6"/>
      <c r="D10" s="5"/>
      <c r="E10" s="7"/>
      <c r="F10" s="79"/>
      <c r="G10" s="206">
        <v>5</v>
      </c>
      <c r="H10" s="206">
        <v>180</v>
      </c>
      <c r="I10" s="207"/>
      <c r="J10" s="207"/>
      <c r="K10" s="208"/>
      <c r="L10" s="208"/>
      <c r="M10" s="210"/>
      <c r="N10" s="49"/>
      <c r="O10" s="59"/>
      <c r="P10" s="59"/>
      <c r="Q10" s="64"/>
      <c r="R10" s="64"/>
      <c r="S10" s="68"/>
      <c r="T10" s="68"/>
      <c r="U10" s="74"/>
      <c r="V10" s="74"/>
      <c r="W10" s="87">
        <f>H10+J10+L10+N10+P10+R10+T10+V10</f>
        <v>180</v>
      </c>
      <c r="X10" s="87">
        <f>F10-W10</f>
        <v>-180</v>
      </c>
      <c r="Y10" s="87"/>
      <c r="Z10" s="4"/>
    </row>
    <row r="11" spans="1:26" ht="18.75">
      <c r="A11" s="4">
        <v>6</v>
      </c>
      <c r="B11" s="5" t="s">
        <v>3</v>
      </c>
      <c r="C11" s="6"/>
      <c r="D11" s="5"/>
      <c r="E11" s="7"/>
      <c r="F11" s="79">
        <v>25000</v>
      </c>
      <c r="G11" s="206">
        <v>17</v>
      </c>
      <c r="H11" s="206">
        <v>604</v>
      </c>
      <c r="I11" s="207"/>
      <c r="J11" s="207"/>
      <c r="K11" s="208"/>
      <c r="L11" s="208"/>
      <c r="M11" s="210"/>
      <c r="N11" s="49"/>
      <c r="O11" s="59"/>
      <c r="P11" s="59"/>
      <c r="Q11" s="64"/>
      <c r="R11" s="64"/>
      <c r="S11" s="68"/>
      <c r="T11" s="68"/>
      <c r="U11" s="74"/>
      <c r="V11" s="74"/>
      <c r="W11" s="87">
        <f>V11+T11+R11+P11+N11+L11+J11+H11</f>
        <v>604</v>
      </c>
      <c r="X11" s="87">
        <f>F11-W11</f>
        <v>24396</v>
      </c>
      <c r="Y11" s="87"/>
      <c r="Z11" s="4"/>
    </row>
    <row r="12" spans="1:26" ht="18.75">
      <c r="A12" s="4">
        <v>7</v>
      </c>
      <c r="B12" s="5" t="s">
        <v>4</v>
      </c>
      <c r="C12" s="6"/>
      <c r="D12" s="5"/>
      <c r="E12" s="7"/>
      <c r="F12" s="79" t="s">
        <v>26</v>
      </c>
      <c r="G12" s="206"/>
      <c r="H12" s="226"/>
      <c r="I12" s="227"/>
      <c r="J12" s="227"/>
      <c r="K12" s="208"/>
      <c r="L12" s="208"/>
      <c r="M12" s="228"/>
      <c r="N12" s="49"/>
      <c r="O12" s="59"/>
      <c r="P12" s="59"/>
      <c r="Q12" s="64"/>
      <c r="R12" s="64"/>
      <c r="S12" s="68"/>
      <c r="T12" s="68"/>
      <c r="U12" s="74"/>
      <c r="V12" s="74"/>
      <c r="W12" s="87">
        <f>H12+J12+L12+N12+P12+R12+T12+V12</f>
        <v>0</v>
      </c>
      <c r="X12" s="88" t="s">
        <v>26</v>
      </c>
      <c r="Y12" s="88"/>
      <c r="Z12" s="4"/>
    </row>
    <row r="13" spans="1:26" ht="18.75">
      <c r="A13" s="4">
        <v>8</v>
      </c>
      <c r="B13" s="5" t="s">
        <v>5</v>
      </c>
      <c r="C13" s="6"/>
      <c r="D13" s="5"/>
      <c r="E13" s="7"/>
      <c r="F13" s="79" t="s">
        <v>26</v>
      </c>
      <c r="G13" s="206"/>
      <c r="H13" s="226"/>
      <c r="I13" s="227"/>
      <c r="J13" s="227"/>
      <c r="K13" s="208"/>
      <c r="L13" s="208"/>
      <c r="M13" s="228"/>
      <c r="N13" s="49"/>
      <c r="O13" s="59"/>
      <c r="P13" s="59"/>
      <c r="Q13" s="64"/>
      <c r="R13" s="64"/>
      <c r="S13" s="68"/>
      <c r="T13" s="68"/>
      <c r="U13" s="74"/>
      <c r="V13" s="74"/>
      <c r="W13" s="87">
        <f>V13+T13+R13+P13+N13+L13+J13+H13</f>
        <v>0</v>
      </c>
      <c r="X13" s="88" t="s">
        <v>26</v>
      </c>
      <c r="Y13" s="88"/>
      <c r="Z13" s="4"/>
    </row>
    <row r="14" spans="1:26" ht="18.75">
      <c r="A14" s="4">
        <v>9</v>
      </c>
      <c r="B14" s="5" t="s">
        <v>35</v>
      </c>
      <c r="C14" s="6"/>
      <c r="D14" s="5"/>
      <c r="E14" s="7"/>
      <c r="F14" s="79">
        <v>25000</v>
      </c>
      <c r="G14" s="206">
        <v>6</v>
      </c>
      <c r="H14" s="206">
        <v>319</v>
      </c>
      <c r="I14" s="207"/>
      <c r="J14" s="207"/>
      <c r="K14" s="208">
        <v>1</v>
      </c>
      <c r="L14" s="208">
        <v>720</v>
      </c>
      <c r="M14" s="210">
        <v>174</v>
      </c>
      <c r="N14" s="100">
        <v>3238</v>
      </c>
      <c r="O14" s="59"/>
      <c r="P14" s="59"/>
      <c r="Q14" s="64"/>
      <c r="R14" s="64"/>
      <c r="S14" s="68"/>
      <c r="T14" s="68"/>
      <c r="U14" s="74"/>
      <c r="V14" s="74"/>
      <c r="W14" s="87">
        <f>H14+J14+L14+N14+P14+R14+T14+V14</f>
        <v>4277</v>
      </c>
      <c r="X14" s="87">
        <f aca="true" t="shared" si="0" ref="X14:X19">F14-W14</f>
        <v>20723</v>
      </c>
      <c r="Y14" s="87"/>
      <c r="Z14" s="4"/>
    </row>
    <row r="15" spans="1:26" ht="18.75">
      <c r="A15" s="4">
        <v>10</v>
      </c>
      <c r="B15" s="5" t="s">
        <v>34</v>
      </c>
      <c r="C15" s="6"/>
      <c r="D15" s="5"/>
      <c r="E15" s="7"/>
      <c r="F15" s="79">
        <v>20000</v>
      </c>
      <c r="G15" s="206">
        <v>132</v>
      </c>
      <c r="H15" s="206">
        <v>5034</v>
      </c>
      <c r="I15" s="207"/>
      <c r="J15" s="207"/>
      <c r="K15" s="208"/>
      <c r="L15" s="208"/>
      <c r="M15" s="210">
        <v>154</v>
      </c>
      <c r="N15" s="100">
        <v>2772</v>
      </c>
      <c r="O15" s="59"/>
      <c r="P15" s="59"/>
      <c r="Q15" s="64"/>
      <c r="R15" s="64"/>
      <c r="S15" s="68"/>
      <c r="T15" s="68"/>
      <c r="U15" s="74"/>
      <c r="V15" s="74"/>
      <c r="W15" s="87">
        <f>V15+T15+R15+P15+N15+L15+J15+H15</f>
        <v>7806</v>
      </c>
      <c r="X15" s="87">
        <f t="shared" si="0"/>
        <v>12194</v>
      </c>
      <c r="Y15" s="87"/>
      <c r="Z15" s="4"/>
    </row>
    <row r="16" spans="1:26" ht="18.75">
      <c r="A16" s="4">
        <v>12</v>
      </c>
      <c r="B16" s="5" t="s">
        <v>108</v>
      </c>
      <c r="C16" s="6"/>
      <c r="D16" s="5"/>
      <c r="E16" s="7"/>
      <c r="F16" s="79">
        <v>70000</v>
      </c>
      <c r="G16" s="211">
        <v>18</v>
      </c>
      <c r="H16" s="206">
        <v>661</v>
      </c>
      <c r="I16" s="207"/>
      <c r="J16" s="207"/>
      <c r="K16" s="208"/>
      <c r="L16" s="208"/>
      <c r="M16" s="210"/>
      <c r="N16" s="49"/>
      <c r="O16" s="59"/>
      <c r="P16" s="59"/>
      <c r="Q16" s="64"/>
      <c r="R16" s="64"/>
      <c r="S16" s="68"/>
      <c r="T16" s="68"/>
      <c r="U16" s="74"/>
      <c r="V16" s="74"/>
      <c r="W16" s="87">
        <f>H16+J16+L16+N16+P16+R16+T16+V16</f>
        <v>661</v>
      </c>
      <c r="X16" s="87">
        <f t="shared" si="0"/>
        <v>69339</v>
      </c>
      <c r="Y16" s="87"/>
      <c r="Z16" s="4"/>
    </row>
    <row r="17" spans="1:26" ht="18.75">
      <c r="A17" s="4">
        <v>13</v>
      </c>
      <c r="B17" s="5" t="s">
        <v>20</v>
      </c>
      <c r="C17" s="6"/>
      <c r="D17" s="5"/>
      <c r="E17" s="7"/>
      <c r="F17" s="79">
        <v>70000</v>
      </c>
      <c r="G17" s="211">
        <v>15</v>
      </c>
      <c r="H17" s="206">
        <v>595</v>
      </c>
      <c r="I17" s="207"/>
      <c r="J17" s="207"/>
      <c r="K17" s="208"/>
      <c r="L17" s="208"/>
      <c r="M17" s="210">
        <v>29</v>
      </c>
      <c r="N17" s="48">
        <v>564</v>
      </c>
      <c r="O17" s="59"/>
      <c r="P17" s="59"/>
      <c r="Q17" s="64"/>
      <c r="R17" s="64"/>
      <c r="S17" s="68"/>
      <c r="T17" s="68"/>
      <c r="U17" s="74"/>
      <c r="V17" s="74"/>
      <c r="W17" s="87">
        <f>V17+T17+R17+P17+N17+L17+J17+H17</f>
        <v>1159</v>
      </c>
      <c r="X17" s="87">
        <f t="shared" si="0"/>
        <v>68841</v>
      </c>
      <c r="Y17" s="87"/>
      <c r="Z17" s="4"/>
    </row>
    <row r="18" spans="1:26" ht="18.75">
      <c r="A18" s="4">
        <v>14</v>
      </c>
      <c r="B18" s="5" t="s">
        <v>6</v>
      </c>
      <c r="C18" s="6"/>
      <c r="D18" s="5"/>
      <c r="E18" s="7"/>
      <c r="F18" s="79">
        <v>30000</v>
      </c>
      <c r="G18" s="206">
        <v>84</v>
      </c>
      <c r="H18" s="206">
        <v>3583</v>
      </c>
      <c r="I18" s="207"/>
      <c r="J18" s="207"/>
      <c r="K18" s="208"/>
      <c r="L18" s="208"/>
      <c r="M18" s="210"/>
      <c r="N18" s="49"/>
      <c r="O18" s="59"/>
      <c r="P18" s="59"/>
      <c r="Q18" s="64"/>
      <c r="R18" s="64"/>
      <c r="S18" s="68"/>
      <c r="T18" s="68"/>
      <c r="U18" s="74"/>
      <c r="V18" s="74"/>
      <c r="W18" s="87">
        <f>H18+J18+L18+N18+P18+R18+T18+V18</f>
        <v>3583</v>
      </c>
      <c r="X18" s="87">
        <f t="shared" si="0"/>
        <v>26417</v>
      </c>
      <c r="Y18" s="87"/>
      <c r="Z18" s="4"/>
    </row>
    <row r="19" spans="1:26" ht="18.75">
      <c r="A19" s="4">
        <v>15</v>
      </c>
      <c r="B19" s="5" t="s">
        <v>19</v>
      </c>
      <c r="C19" s="6"/>
      <c r="D19" s="5"/>
      <c r="E19" s="7"/>
      <c r="F19" s="79">
        <v>20000</v>
      </c>
      <c r="G19" s="206">
        <v>22</v>
      </c>
      <c r="H19" s="206">
        <v>1057</v>
      </c>
      <c r="I19" s="207"/>
      <c r="J19" s="207"/>
      <c r="K19" s="208"/>
      <c r="L19" s="208"/>
      <c r="M19" s="210"/>
      <c r="N19" s="49"/>
      <c r="O19" s="59"/>
      <c r="P19" s="59"/>
      <c r="Q19" s="64"/>
      <c r="R19" s="64"/>
      <c r="S19" s="68"/>
      <c r="T19" s="68"/>
      <c r="U19" s="74"/>
      <c r="V19" s="74"/>
      <c r="W19" s="87">
        <f>V19+T19+R19+P19+N19+L19+J19+H19</f>
        <v>1057</v>
      </c>
      <c r="X19" s="87">
        <f t="shared" si="0"/>
        <v>18943</v>
      </c>
      <c r="Y19" s="87"/>
      <c r="Z19" s="4"/>
    </row>
    <row r="20" spans="1:26" ht="18.75">
      <c r="A20" s="4">
        <v>16</v>
      </c>
      <c r="B20" s="5" t="s">
        <v>7</v>
      </c>
      <c r="C20" s="6"/>
      <c r="D20" s="5"/>
      <c r="E20" s="7"/>
      <c r="F20" s="79" t="s">
        <v>26</v>
      </c>
      <c r="G20" s="206"/>
      <c r="H20" s="206"/>
      <c r="I20" s="207"/>
      <c r="J20" s="207"/>
      <c r="K20" s="208"/>
      <c r="L20" s="208"/>
      <c r="M20" s="210"/>
      <c r="N20" s="49"/>
      <c r="O20" s="59"/>
      <c r="P20" s="59"/>
      <c r="Q20" s="64"/>
      <c r="R20" s="64"/>
      <c r="S20" s="68"/>
      <c r="T20" s="68"/>
      <c r="U20" s="74"/>
      <c r="V20" s="74"/>
      <c r="W20" s="87">
        <f>H20+J20+L20+N20+P20+R20+T20+V20</f>
        <v>0</v>
      </c>
      <c r="X20" s="88" t="s">
        <v>26</v>
      </c>
      <c r="Y20" s="88"/>
      <c r="Z20" s="4"/>
    </row>
    <row r="21" spans="1:26" ht="18.75">
      <c r="A21" s="4">
        <v>17</v>
      </c>
      <c r="B21" s="5" t="s">
        <v>67</v>
      </c>
      <c r="C21" s="6"/>
      <c r="D21" s="5"/>
      <c r="E21" s="7"/>
      <c r="F21" s="79" t="s">
        <v>26</v>
      </c>
      <c r="G21" s="206"/>
      <c r="H21" s="226"/>
      <c r="I21" s="227"/>
      <c r="J21" s="227"/>
      <c r="K21" s="208"/>
      <c r="L21" s="208"/>
      <c r="M21" s="228"/>
      <c r="N21" s="49"/>
      <c r="O21" s="59"/>
      <c r="P21" s="59"/>
      <c r="Q21" s="64"/>
      <c r="R21" s="64"/>
      <c r="S21" s="68"/>
      <c r="T21" s="68"/>
      <c r="U21" s="74"/>
      <c r="V21" s="74"/>
      <c r="W21" s="87">
        <f>V21+T21+R21+P21+N21+L21+J21+H21</f>
        <v>0</v>
      </c>
      <c r="X21" s="88" t="s">
        <v>26</v>
      </c>
      <c r="Y21" s="88"/>
      <c r="Z21" s="4"/>
    </row>
    <row r="22" spans="1:26" ht="18.75">
      <c r="A22" s="4">
        <v>18</v>
      </c>
      <c r="B22" s="5" t="s">
        <v>68</v>
      </c>
      <c r="C22" s="6"/>
      <c r="D22" s="5"/>
      <c r="E22" s="7"/>
      <c r="F22" s="79" t="s">
        <v>26</v>
      </c>
      <c r="G22" s="206"/>
      <c r="H22" s="226"/>
      <c r="I22" s="229"/>
      <c r="J22" s="229"/>
      <c r="K22" s="208"/>
      <c r="L22" s="208"/>
      <c r="M22" s="230"/>
      <c r="N22" s="49"/>
      <c r="O22" s="59"/>
      <c r="P22" s="59"/>
      <c r="Q22" s="64"/>
      <c r="R22" s="64"/>
      <c r="S22" s="68"/>
      <c r="T22" s="68"/>
      <c r="U22" s="74"/>
      <c r="V22" s="74"/>
      <c r="W22" s="87">
        <f>H22+J22+L22+N22+P22+R22+T22+V22</f>
        <v>0</v>
      </c>
      <c r="X22" s="88" t="s">
        <v>26</v>
      </c>
      <c r="Y22" s="88"/>
      <c r="Z22" s="4"/>
    </row>
    <row r="23" spans="1:26" ht="18.75">
      <c r="A23" s="4"/>
      <c r="B23" s="5" t="s">
        <v>31</v>
      </c>
      <c r="C23" s="6"/>
      <c r="D23" s="5"/>
      <c r="E23" s="7"/>
      <c r="F23" s="79" t="s">
        <v>26</v>
      </c>
      <c r="G23" s="206"/>
      <c r="H23" s="226"/>
      <c r="I23" s="227"/>
      <c r="J23" s="227"/>
      <c r="K23" s="208"/>
      <c r="L23" s="208"/>
      <c r="M23" s="228"/>
      <c r="N23" s="49"/>
      <c r="O23" s="59"/>
      <c r="P23" s="59"/>
      <c r="Q23" s="64"/>
      <c r="R23" s="64"/>
      <c r="S23" s="68"/>
      <c r="T23" s="68"/>
      <c r="U23" s="74"/>
      <c r="V23" s="74"/>
      <c r="W23" s="87">
        <f>V23+T23+R23+P23+N23+L23+J23+H23</f>
        <v>0</v>
      </c>
      <c r="X23" s="88" t="s">
        <v>26</v>
      </c>
      <c r="Y23" s="88"/>
      <c r="Z23" s="4"/>
    </row>
    <row r="24" spans="1:26" ht="18.75">
      <c r="A24" s="4">
        <v>19</v>
      </c>
      <c r="B24" s="5" t="s">
        <v>69</v>
      </c>
      <c r="C24" s="6"/>
      <c r="D24" s="5"/>
      <c r="E24" s="7"/>
      <c r="F24" s="79" t="s">
        <v>26</v>
      </c>
      <c r="G24" s="206"/>
      <c r="H24" s="226"/>
      <c r="I24" s="227"/>
      <c r="J24" s="227"/>
      <c r="K24" s="208"/>
      <c r="L24" s="208"/>
      <c r="M24" s="228"/>
      <c r="N24" s="49"/>
      <c r="O24" s="59"/>
      <c r="P24" s="59"/>
      <c r="Q24" s="64"/>
      <c r="R24" s="64"/>
      <c r="S24" s="68"/>
      <c r="T24" s="68"/>
      <c r="U24" s="74"/>
      <c r="V24" s="74"/>
      <c r="W24" s="87">
        <f>H24+J24+L24+N24+P24+R24+T24+V24</f>
        <v>0</v>
      </c>
      <c r="X24" s="88" t="s">
        <v>26</v>
      </c>
      <c r="Y24" s="88"/>
      <c r="Z24" s="4"/>
    </row>
    <row r="25" spans="1:26" ht="18.75">
      <c r="A25" s="4">
        <v>20</v>
      </c>
      <c r="B25" s="5" t="s">
        <v>70</v>
      </c>
      <c r="C25" s="6"/>
      <c r="D25" s="5"/>
      <c r="E25" s="7"/>
      <c r="F25" s="79" t="s">
        <v>26</v>
      </c>
      <c r="G25" s="206"/>
      <c r="H25" s="226"/>
      <c r="I25" s="227"/>
      <c r="J25" s="227"/>
      <c r="K25" s="208"/>
      <c r="L25" s="208"/>
      <c r="M25" s="228"/>
      <c r="N25" s="49"/>
      <c r="O25" s="59"/>
      <c r="P25" s="59"/>
      <c r="Q25" s="64"/>
      <c r="R25" s="64"/>
      <c r="S25" s="68"/>
      <c r="T25" s="68"/>
      <c r="U25" s="74"/>
      <c r="V25" s="74"/>
      <c r="W25" s="87">
        <f>V25+T25+R25+P25+N25+L25+J25+H25</f>
        <v>0</v>
      </c>
      <c r="X25" s="88" t="s">
        <v>26</v>
      </c>
      <c r="Y25" s="88"/>
      <c r="Z25" s="4"/>
    </row>
    <row r="26" spans="1:26" ht="18.75">
      <c r="A26" s="4">
        <v>21</v>
      </c>
      <c r="B26" s="5" t="s">
        <v>71</v>
      </c>
      <c r="C26" s="6"/>
      <c r="D26" s="5"/>
      <c r="E26" s="7"/>
      <c r="F26" s="79" t="s">
        <v>26</v>
      </c>
      <c r="G26" s="206"/>
      <c r="H26" s="226"/>
      <c r="I26" s="227"/>
      <c r="J26" s="227"/>
      <c r="K26" s="208"/>
      <c r="L26" s="208"/>
      <c r="M26" s="228"/>
      <c r="N26" s="49"/>
      <c r="O26" s="59"/>
      <c r="P26" s="59"/>
      <c r="Q26" s="64"/>
      <c r="R26" s="64"/>
      <c r="S26" s="68"/>
      <c r="T26" s="68"/>
      <c r="U26" s="74"/>
      <c r="V26" s="74"/>
      <c r="W26" s="87">
        <f>H26+J26+L26+N26+P26+R26+T26+V26</f>
        <v>0</v>
      </c>
      <c r="X26" s="88" t="s">
        <v>26</v>
      </c>
      <c r="Y26" s="88"/>
      <c r="Z26" s="4"/>
    </row>
    <row r="27" spans="1:26" ht="18.75">
      <c r="A27" s="4"/>
      <c r="B27" s="5" t="s">
        <v>72</v>
      </c>
      <c r="C27" s="6"/>
      <c r="D27" s="5"/>
      <c r="E27" s="7"/>
      <c r="F27" s="80"/>
      <c r="G27" s="231"/>
      <c r="H27" s="231"/>
      <c r="I27" s="229"/>
      <c r="J27" s="229"/>
      <c r="K27" s="208"/>
      <c r="L27" s="208"/>
      <c r="M27" s="230"/>
      <c r="N27" s="49"/>
      <c r="O27" s="59"/>
      <c r="P27" s="59"/>
      <c r="Q27" s="64"/>
      <c r="R27" s="64"/>
      <c r="S27" s="68"/>
      <c r="T27" s="68"/>
      <c r="U27" s="74"/>
      <c r="V27" s="74"/>
      <c r="W27" s="87">
        <f>V27+T27+R27+P27+N27+L27+J27+H27</f>
        <v>0</v>
      </c>
      <c r="X27" s="88" t="s">
        <v>26</v>
      </c>
      <c r="Y27" s="88"/>
      <c r="Z27" s="4"/>
    </row>
    <row r="28" spans="1:26" ht="18.75">
      <c r="A28" s="4">
        <v>22</v>
      </c>
      <c r="B28" s="5" t="s">
        <v>28</v>
      </c>
      <c r="C28" s="6"/>
      <c r="D28" s="5"/>
      <c r="E28" s="7"/>
      <c r="F28" s="79">
        <v>20000</v>
      </c>
      <c r="G28" s="206">
        <v>6</v>
      </c>
      <c r="H28" s="206">
        <v>312</v>
      </c>
      <c r="I28" s="207"/>
      <c r="J28" s="207"/>
      <c r="K28" s="208"/>
      <c r="L28" s="208"/>
      <c r="M28" s="210"/>
      <c r="N28" s="49"/>
      <c r="O28" s="59"/>
      <c r="P28" s="59"/>
      <c r="Q28" s="64"/>
      <c r="R28" s="64"/>
      <c r="S28" s="68"/>
      <c r="T28" s="68"/>
      <c r="U28" s="74"/>
      <c r="V28" s="74"/>
      <c r="W28" s="87">
        <f>H28+J28+L28+N28+P28+R28+T28+V28</f>
        <v>312</v>
      </c>
      <c r="X28" s="87">
        <f>F28-W28</f>
        <v>19688</v>
      </c>
      <c r="Y28" s="87"/>
      <c r="Z28" s="4"/>
    </row>
    <row r="29" spans="1:26" ht="18.75">
      <c r="A29" s="4">
        <v>23</v>
      </c>
      <c r="B29" s="5" t="s">
        <v>8</v>
      </c>
      <c r="C29" s="6"/>
      <c r="D29" s="5"/>
      <c r="E29" s="7"/>
      <c r="F29" s="79">
        <v>20000</v>
      </c>
      <c r="G29" s="206"/>
      <c r="H29" s="211"/>
      <c r="I29" s="212"/>
      <c r="J29" s="212"/>
      <c r="K29" s="208"/>
      <c r="L29" s="208"/>
      <c r="M29" s="210"/>
      <c r="N29" s="49"/>
      <c r="O29" s="59"/>
      <c r="P29" s="59"/>
      <c r="Q29" s="64"/>
      <c r="R29" s="64"/>
      <c r="S29" s="68"/>
      <c r="T29" s="68"/>
      <c r="U29" s="74"/>
      <c r="V29" s="74"/>
      <c r="W29" s="87">
        <f>V29+T29+R29+P29+N29+L29+J29+H29</f>
        <v>0</v>
      </c>
      <c r="X29" s="87">
        <f>F29-W29</f>
        <v>20000</v>
      </c>
      <c r="Y29" s="87"/>
      <c r="Z29" s="4"/>
    </row>
    <row r="30" spans="1:26" ht="18.75">
      <c r="A30" s="4">
        <v>24</v>
      </c>
      <c r="B30" s="5" t="s">
        <v>51</v>
      </c>
      <c r="C30" s="6"/>
      <c r="D30" s="5"/>
      <c r="E30" s="7"/>
      <c r="F30" s="79" t="s">
        <v>26</v>
      </c>
      <c r="G30" s="206"/>
      <c r="H30" s="206"/>
      <c r="I30" s="207"/>
      <c r="J30" s="207"/>
      <c r="K30" s="208"/>
      <c r="L30" s="208"/>
      <c r="M30" s="210"/>
      <c r="N30" s="49"/>
      <c r="O30" s="59"/>
      <c r="P30" s="59"/>
      <c r="Q30" s="64"/>
      <c r="R30" s="64"/>
      <c r="S30" s="68"/>
      <c r="T30" s="68"/>
      <c r="U30" s="74"/>
      <c r="V30" s="74"/>
      <c r="W30" s="87">
        <f>H30+J30+L30+N30+P30+R30+T30+V30</f>
        <v>0</v>
      </c>
      <c r="X30" s="88" t="s">
        <v>26</v>
      </c>
      <c r="Y30" s="88"/>
      <c r="Z30" s="4"/>
    </row>
    <row r="31" spans="1:26" ht="18.75">
      <c r="A31" s="4">
        <v>25</v>
      </c>
      <c r="B31" s="5" t="s">
        <v>52</v>
      </c>
      <c r="C31" s="6"/>
      <c r="D31" s="5"/>
      <c r="E31" s="7"/>
      <c r="F31" s="79" t="s">
        <v>26</v>
      </c>
      <c r="G31" s="206"/>
      <c r="H31" s="206"/>
      <c r="I31" s="207"/>
      <c r="J31" s="207"/>
      <c r="K31" s="208"/>
      <c r="L31" s="208"/>
      <c r="M31" s="210"/>
      <c r="N31" s="49"/>
      <c r="O31" s="59"/>
      <c r="P31" s="59"/>
      <c r="Q31" s="64"/>
      <c r="R31" s="64"/>
      <c r="S31" s="68"/>
      <c r="T31" s="68"/>
      <c r="U31" s="74"/>
      <c r="V31" s="74"/>
      <c r="W31" s="87">
        <f>V31+T31+R31+P31+N31+L31+J31+H31</f>
        <v>0</v>
      </c>
      <c r="X31" s="88" t="s">
        <v>26</v>
      </c>
      <c r="Y31" s="88"/>
      <c r="Z31" s="4"/>
    </row>
    <row r="32" spans="1:26" ht="18.75">
      <c r="A32" s="4">
        <v>26</v>
      </c>
      <c r="B32" s="5" t="s">
        <v>65</v>
      </c>
      <c r="C32" s="6"/>
      <c r="D32" s="5"/>
      <c r="E32" s="7"/>
      <c r="F32" s="79" t="s">
        <v>26</v>
      </c>
      <c r="G32" s="206"/>
      <c r="H32" s="206"/>
      <c r="I32" s="207"/>
      <c r="J32" s="207"/>
      <c r="K32" s="208"/>
      <c r="L32" s="208"/>
      <c r="M32" s="210"/>
      <c r="N32" s="49"/>
      <c r="O32" s="59"/>
      <c r="P32" s="59"/>
      <c r="Q32" s="64"/>
      <c r="R32" s="64"/>
      <c r="S32" s="68"/>
      <c r="T32" s="68"/>
      <c r="U32" s="74"/>
      <c r="V32" s="74"/>
      <c r="W32" s="87">
        <f>H32+J32+L32+N32+P32+R32+T32+V32</f>
        <v>0</v>
      </c>
      <c r="X32" s="88" t="s">
        <v>26</v>
      </c>
      <c r="Y32" s="88"/>
      <c r="Z32" s="4"/>
    </row>
    <row r="33" spans="1:26" ht="18.75">
      <c r="A33" s="4"/>
      <c r="B33" s="5" t="s">
        <v>66</v>
      </c>
      <c r="C33" s="6"/>
      <c r="D33" s="5"/>
      <c r="E33" s="7"/>
      <c r="F33" s="79"/>
      <c r="G33" s="206"/>
      <c r="H33" s="211"/>
      <c r="I33" s="212"/>
      <c r="J33" s="212"/>
      <c r="K33" s="208"/>
      <c r="L33" s="208"/>
      <c r="M33" s="210"/>
      <c r="N33" s="49"/>
      <c r="O33" s="59"/>
      <c r="P33" s="59"/>
      <c r="Q33" s="64"/>
      <c r="R33" s="64"/>
      <c r="S33" s="68"/>
      <c r="T33" s="68"/>
      <c r="U33" s="74"/>
      <c r="V33" s="74"/>
      <c r="W33" s="87">
        <f>V33+T33+R33+P33+N33+L33+J33+H33</f>
        <v>0</v>
      </c>
      <c r="X33" s="88" t="s">
        <v>26</v>
      </c>
      <c r="Y33" s="88"/>
      <c r="Z33" s="4"/>
    </row>
    <row r="34" spans="1:26" ht="18.75">
      <c r="A34" s="4">
        <v>27</v>
      </c>
      <c r="B34" s="5" t="s">
        <v>30</v>
      </c>
      <c r="C34" s="6"/>
      <c r="D34" s="5"/>
      <c r="E34" s="7"/>
      <c r="F34" s="79" t="s">
        <v>26</v>
      </c>
      <c r="G34" s="206"/>
      <c r="H34" s="206"/>
      <c r="I34" s="207"/>
      <c r="J34" s="207"/>
      <c r="K34" s="208"/>
      <c r="L34" s="208"/>
      <c r="M34" s="210"/>
      <c r="N34" s="49"/>
      <c r="O34" s="59"/>
      <c r="P34" s="59"/>
      <c r="Q34" s="64"/>
      <c r="R34" s="64"/>
      <c r="S34" s="68"/>
      <c r="T34" s="68"/>
      <c r="U34" s="74"/>
      <c r="V34" s="74"/>
      <c r="W34" s="87">
        <f>H34+J34+L34+N34+P34+R34+T34+V34</f>
        <v>0</v>
      </c>
      <c r="X34" s="88" t="s">
        <v>26</v>
      </c>
      <c r="Y34" s="88"/>
      <c r="Z34" s="4"/>
    </row>
    <row r="35" spans="1:26" ht="18.75">
      <c r="A35" s="4">
        <v>28</v>
      </c>
      <c r="B35" s="5" t="s">
        <v>32</v>
      </c>
      <c r="C35" s="6"/>
      <c r="D35" s="5"/>
      <c r="E35" s="7"/>
      <c r="F35" s="79" t="s">
        <v>26</v>
      </c>
      <c r="G35" s="206"/>
      <c r="H35" s="206"/>
      <c r="I35" s="207"/>
      <c r="J35" s="207"/>
      <c r="K35" s="208"/>
      <c r="L35" s="208"/>
      <c r="M35" s="210"/>
      <c r="N35" s="49"/>
      <c r="O35" s="59"/>
      <c r="P35" s="59"/>
      <c r="Q35" s="64"/>
      <c r="R35" s="64"/>
      <c r="S35" s="68"/>
      <c r="T35" s="68"/>
      <c r="U35" s="74"/>
      <c r="V35" s="74"/>
      <c r="W35" s="87">
        <f>V35+T35+R35+P35+N35+L35+J35+H35</f>
        <v>0</v>
      </c>
      <c r="X35" s="88" t="s">
        <v>26</v>
      </c>
      <c r="Y35" s="88"/>
      <c r="Z35" s="4"/>
    </row>
    <row r="36" spans="1:26" ht="18.75">
      <c r="A36" s="4">
        <v>29</v>
      </c>
      <c r="B36" s="5" t="s">
        <v>9</v>
      </c>
      <c r="C36" s="6"/>
      <c r="D36" s="5"/>
      <c r="E36" s="7"/>
      <c r="F36" s="79">
        <v>25000</v>
      </c>
      <c r="G36" s="211">
        <v>34</v>
      </c>
      <c r="H36" s="211">
        <v>1268</v>
      </c>
      <c r="I36" s="212"/>
      <c r="J36" s="212"/>
      <c r="K36" s="208"/>
      <c r="L36" s="208"/>
      <c r="M36" s="210"/>
      <c r="N36" s="49"/>
      <c r="O36" s="59"/>
      <c r="P36" s="59"/>
      <c r="Q36" s="64"/>
      <c r="R36" s="64"/>
      <c r="S36" s="68"/>
      <c r="T36" s="68"/>
      <c r="U36" s="73">
        <v>88</v>
      </c>
      <c r="V36" s="73">
        <v>440</v>
      </c>
      <c r="W36" s="87">
        <f>H36+J36+L36+N36+P36+R36+T36+V36</f>
        <v>1708</v>
      </c>
      <c r="X36" s="87">
        <f aca="true" t="shared" si="1" ref="X36:X41">F36-W36</f>
        <v>23292</v>
      </c>
      <c r="Y36" s="87"/>
      <c r="Z36" s="4"/>
    </row>
    <row r="37" spans="1:26" ht="18.75">
      <c r="A37" s="4">
        <v>30</v>
      </c>
      <c r="B37" s="5" t="s">
        <v>27</v>
      </c>
      <c r="C37" s="6"/>
      <c r="D37" s="5"/>
      <c r="E37" s="7"/>
      <c r="F37" s="79">
        <v>30000</v>
      </c>
      <c r="G37" s="211">
        <v>42</v>
      </c>
      <c r="H37" s="206">
        <v>1524</v>
      </c>
      <c r="I37" s="207"/>
      <c r="J37" s="207"/>
      <c r="K37" s="208"/>
      <c r="L37" s="208"/>
      <c r="M37" s="210">
        <v>2</v>
      </c>
      <c r="N37" s="48">
        <v>40</v>
      </c>
      <c r="O37" s="59"/>
      <c r="P37" s="59"/>
      <c r="Q37" s="64"/>
      <c r="R37" s="64"/>
      <c r="S37" s="68"/>
      <c r="T37" s="68"/>
      <c r="U37" s="74"/>
      <c r="V37" s="74"/>
      <c r="W37" s="87">
        <f>V37+T37+R37+P37+N37+L37+J37+H37</f>
        <v>1564</v>
      </c>
      <c r="X37" s="87">
        <f t="shared" si="1"/>
        <v>28436</v>
      </c>
      <c r="Y37" s="87"/>
      <c r="Z37" s="4"/>
    </row>
    <row r="38" spans="1:26" ht="18.75">
      <c r="A38" s="4">
        <v>31</v>
      </c>
      <c r="B38" s="5" t="s">
        <v>39</v>
      </c>
      <c r="C38" s="6"/>
      <c r="D38" s="5"/>
      <c r="E38" s="7"/>
      <c r="F38" s="79">
        <v>2000</v>
      </c>
      <c r="G38" s="211"/>
      <c r="H38" s="226"/>
      <c r="I38" s="229"/>
      <c r="J38" s="229"/>
      <c r="K38" s="208"/>
      <c r="L38" s="208"/>
      <c r="M38" s="228"/>
      <c r="N38" s="49"/>
      <c r="O38" s="59"/>
      <c r="P38" s="59"/>
      <c r="Q38" s="64"/>
      <c r="R38" s="64"/>
      <c r="S38" s="68"/>
      <c r="T38" s="68"/>
      <c r="U38" s="74"/>
      <c r="V38" s="74"/>
      <c r="W38" s="87">
        <f>H38+J38+L38+N38+P38+R38+T38+V38</f>
        <v>0</v>
      </c>
      <c r="X38" s="87">
        <f t="shared" si="1"/>
        <v>2000</v>
      </c>
      <c r="Y38" s="87"/>
      <c r="Z38" s="4"/>
    </row>
    <row r="39" spans="1:26" ht="18.75">
      <c r="A39" s="4">
        <v>32</v>
      </c>
      <c r="B39" s="5" t="s">
        <v>10</v>
      </c>
      <c r="C39" s="6"/>
      <c r="D39" s="5"/>
      <c r="E39" s="7"/>
      <c r="F39" s="79">
        <v>30000</v>
      </c>
      <c r="G39" s="211">
        <v>2</v>
      </c>
      <c r="H39" s="206">
        <v>184</v>
      </c>
      <c r="I39" s="207"/>
      <c r="J39" s="207"/>
      <c r="K39" s="208"/>
      <c r="L39" s="208"/>
      <c r="M39" s="210">
        <v>4</v>
      </c>
      <c r="N39" s="48">
        <v>98</v>
      </c>
      <c r="O39" s="58"/>
      <c r="P39" s="58"/>
      <c r="Q39" s="63"/>
      <c r="R39" s="63"/>
      <c r="S39" s="26"/>
      <c r="T39" s="26"/>
      <c r="U39" s="73">
        <v>125</v>
      </c>
      <c r="V39" s="73">
        <v>375</v>
      </c>
      <c r="W39" s="87">
        <f>V39+T39+R39+P39+N39+L39+J39+H39</f>
        <v>657</v>
      </c>
      <c r="X39" s="87">
        <f t="shared" si="1"/>
        <v>29343</v>
      </c>
      <c r="Y39" s="87"/>
      <c r="Z39" s="4"/>
    </row>
    <row r="40" spans="1:26" ht="18.75">
      <c r="A40" s="4">
        <v>33</v>
      </c>
      <c r="B40" s="5" t="s">
        <v>18</v>
      </c>
      <c r="C40" s="6"/>
      <c r="D40" s="5"/>
      <c r="E40" s="7"/>
      <c r="F40" s="79">
        <v>250000</v>
      </c>
      <c r="G40" s="211">
        <v>127</v>
      </c>
      <c r="H40" s="206">
        <v>4662</v>
      </c>
      <c r="I40" s="207"/>
      <c r="J40" s="207"/>
      <c r="K40" s="208"/>
      <c r="L40" s="208"/>
      <c r="M40" s="210">
        <v>29</v>
      </c>
      <c r="N40" s="48">
        <v>671</v>
      </c>
      <c r="O40" s="59"/>
      <c r="P40" s="59"/>
      <c r="Q40" s="64"/>
      <c r="R40" s="64"/>
      <c r="S40" s="68"/>
      <c r="T40" s="68"/>
      <c r="U40" s="73">
        <v>5345</v>
      </c>
      <c r="V40" s="73">
        <v>16463</v>
      </c>
      <c r="W40" s="87">
        <f>H40+J40+L40+N40+P40+R40+T40+V40</f>
        <v>21796</v>
      </c>
      <c r="X40" s="87">
        <f t="shared" si="1"/>
        <v>228204</v>
      </c>
      <c r="Y40" s="87"/>
      <c r="Z40" s="4"/>
    </row>
    <row r="41" spans="1:26" ht="18.75">
      <c r="A41" s="4">
        <v>34</v>
      </c>
      <c r="B41" s="5" t="s">
        <v>17</v>
      </c>
      <c r="C41" s="6"/>
      <c r="D41" s="5"/>
      <c r="E41" s="7"/>
      <c r="F41" s="79">
        <v>55000</v>
      </c>
      <c r="G41" s="211">
        <v>45</v>
      </c>
      <c r="H41" s="206">
        <v>1715</v>
      </c>
      <c r="I41" s="207"/>
      <c r="J41" s="207"/>
      <c r="K41" s="208"/>
      <c r="L41" s="208"/>
      <c r="M41" s="210"/>
      <c r="N41" s="49"/>
      <c r="O41" s="59"/>
      <c r="P41" s="59"/>
      <c r="Q41" s="64"/>
      <c r="R41" s="64"/>
      <c r="S41" s="68"/>
      <c r="T41" s="68"/>
      <c r="U41" s="73">
        <v>181</v>
      </c>
      <c r="V41" s="73">
        <v>905</v>
      </c>
      <c r="W41" s="87">
        <f>V41+T41+R41+P41+N41+L41+J41+H41</f>
        <v>2620</v>
      </c>
      <c r="X41" s="87">
        <f t="shared" si="1"/>
        <v>52380</v>
      </c>
      <c r="Y41" s="87"/>
      <c r="Z41" s="4"/>
    </row>
    <row r="42" spans="1:26" ht="18.75">
      <c r="A42" s="4">
        <v>35</v>
      </c>
      <c r="B42" s="5" t="s">
        <v>80</v>
      </c>
      <c r="C42" s="6"/>
      <c r="D42" s="5"/>
      <c r="E42" s="7"/>
      <c r="F42" s="79" t="s">
        <v>26</v>
      </c>
      <c r="G42" s="226"/>
      <c r="H42" s="206"/>
      <c r="I42" s="207"/>
      <c r="J42" s="207"/>
      <c r="K42" s="208"/>
      <c r="L42" s="208"/>
      <c r="M42" s="210"/>
      <c r="N42" s="49"/>
      <c r="O42" s="59"/>
      <c r="P42" s="59"/>
      <c r="Q42" s="64"/>
      <c r="R42" s="64"/>
      <c r="S42" s="68"/>
      <c r="T42" s="68"/>
      <c r="U42" s="74"/>
      <c r="V42" s="74"/>
      <c r="W42" s="87">
        <f>H42+J42+L42+N42+P42+R42+T42+V42</f>
        <v>0</v>
      </c>
      <c r="X42" s="88" t="s">
        <v>26</v>
      </c>
      <c r="Y42" s="88"/>
      <c r="Z42" s="4"/>
    </row>
    <row r="43" spans="1:26" ht="18.75">
      <c r="A43" s="4">
        <v>36</v>
      </c>
      <c r="B43" s="5" t="s">
        <v>63</v>
      </c>
      <c r="C43" s="6"/>
      <c r="D43" s="5"/>
      <c r="E43" s="7"/>
      <c r="F43" s="79" t="s">
        <v>26</v>
      </c>
      <c r="G43" s="206"/>
      <c r="H43" s="206"/>
      <c r="I43" s="207"/>
      <c r="J43" s="207"/>
      <c r="K43" s="208"/>
      <c r="L43" s="208"/>
      <c r="M43" s="210"/>
      <c r="N43" s="49"/>
      <c r="O43" s="59"/>
      <c r="P43" s="59"/>
      <c r="Q43" s="64"/>
      <c r="R43" s="64"/>
      <c r="S43" s="68"/>
      <c r="T43" s="68"/>
      <c r="U43" s="74"/>
      <c r="V43" s="74"/>
      <c r="W43" s="87">
        <f>V43+T43+R43+P43+N43+L43+J43+H43</f>
        <v>0</v>
      </c>
      <c r="X43" s="88" t="s">
        <v>26</v>
      </c>
      <c r="Y43" s="88"/>
      <c r="Z43" s="4"/>
    </row>
    <row r="44" spans="1:26" ht="18.75">
      <c r="A44" s="4">
        <v>37</v>
      </c>
      <c r="B44" s="5" t="s">
        <v>61</v>
      </c>
      <c r="C44" s="6"/>
      <c r="D44" s="5"/>
      <c r="E44" s="7"/>
      <c r="F44" s="79" t="s">
        <v>26</v>
      </c>
      <c r="G44" s="206"/>
      <c r="H44" s="206"/>
      <c r="I44" s="207"/>
      <c r="J44" s="207"/>
      <c r="K44" s="208"/>
      <c r="L44" s="208"/>
      <c r="M44" s="210"/>
      <c r="N44" s="49"/>
      <c r="O44" s="59"/>
      <c r="P44" s="59"/>
      <c r="Q44" s="64"/>
      <c r="R44" s="64"/>
      <c r="S44" s="68"/>
      <c r="T44" s="68"/>
      <c r="U44" s="74"/>
      <c r="V44" s="74"/>
      <c r="W44" s="87">
        <f>H44+J44+L44+N44+P44+R44+T44+V44</f>
        <v>0</v>
      </c>
      <c r="X44" s="88" t="s">
        <v>26</v>
      </c>
      <c r="Y44" s="88"/>
      <c r="Z44" s="4"/>
    </row>
    <row r="45" spans="1:26" ht="18.75">
      <c r="A45" s="4">
        <v>38</v>
      </c>
      <c r="B45" s="5" t="s">
        <v>55</v>
      </c>
      <c r="C45" s="6"/>
      <c r="D45" s="5"/>
      <c r="E45" s="7"/>
      <c r="F45" s="79" t="s">
        <v>26</v>
      </c>
      <c r="G45" s="206"/>
      <c r="H45" s="206"/>
      <c r="I45" s="207"/>
      <c r="J45" s="207"/>
      <c r="K45" s="208"/>
      <c r="L45" s="208"/>
      <c r="M45" s="210"/>
      <c r="N45" s="49"/>
      <c r="O45" s="59"/>
      <c r="P45" s="59"/>
      <c r="Q45" s="64"/>
      <c r="R45" s="64"/>
      <c r="S45" s="68"/>
      <c r="T45" s="68"/>
      <c r="U45" s="74"/>
      <c r="V45" s="74"/>
      <c r="W45" s="87">
        <f>V45+T45+R45+P45+N45+L45+J45+H45</f>
        <v>0</v>
      </c>
      <c r="X45" s="88" t="s">
        <v>26</v>
      </c>
      <c r="Y45" s="88"/>
      <c r="Z45" s="4"/>
    </row>
    <row r="46" spans="1:26" ht="18.75">
      <c r="A46" s="4">
        <v>39</v>
      </c>
      <c r="B46" s="5" t="s">
        <v>59</v>
      </c>
      <c r="C46" s="6"/>
      <c r="D46" s="5"/>
      <c r="E46" s="7"/>
      <c r="F46" s="79" t="s">
        <v>26</v>
      </c>
      <c r="G46" s="206"/>
      <c r="H46" s="206"/>
      <c r="I46" s="207"/>
      <c r="J46" s="207"/>
      <c r="K46" s="208"/>
      <c r="L46" s="208"/>
      <c r="M46" s="210"/>
      <c r="N46" s="49"/>
      <c r="O46" s="59"/>
      <c r="P46" s="59"/>
      <c r="Q46" s="64"/>
      <c r="R46" s="64"/>
      <c r="S46" s="68"/>
      <c r="T46" s="68"/>
      <c r="U46" s="74"/>
      <c r="V46" s="74"/>
      <c r="W46" s="87">
        <f>H46+J46+L46+N46+P46+R46+T46+V46</f>
        <v>0</v>
      </c>
      <c r="X46" s="88" t="s">
        <v>26</v>
      </c>
      <c r="Y46" s="88"/>
      <c r="Z46" s="4"/>
    </row>
    <row r="47" spans="1:26" ht="18.75">
      <c r="A47" s="4">
        <v>40</v>
      </c>
      <c r="B47" s="5" t="s">
        <v>64</v>
      </c>
      <c r="C47" s="6"/>
      <c r="D47" s="5"/>
      <c r="E47" s="7"/>
      <c r="F47" s="79" t="s">
        <v>26</v>
      </c>
      <c r="G47" s="206"/>
      <c r="H47" s="206"/>
      <c r="I47" s="207"/>
      <c r="J47" s="207"/>
      <c r="K47" s="208"/>
      <c r="L47" s="208"/>
      <c r="M47" s="210"/>
      <c r="N47" s="49"/>
      <c r="O47" s="59"/>
      <c r="P47" s="59"/>
      <c r="Q47" s="64"/>
      <c r="R47" s="64"/>
      <c r="S47" s="68"/>
      <c r="T47" s="68"/>
      <c r="U47" s="74"/>
      <c r="V47" s="74"/>
      <c r="W47" s="87">
        <f>V47+T47+R47+P47+N47+L47+J47+H47</f>
        <v>0</v>
      </c>
      <c r="X47" s="88" t="s">
        <v>26</v>
      </c>
      <c r="Y47" s="88"/>
      <c r="Z47" s="4"/>
    </row>
    <row r="48" spans="1:26" ht="18.75">
      <c r="A48" s="4">
        <v>41</v>
      </c>
      <c r="B48" s="5" t="s">
        <v>79</v>
      </c>
      <c r="C48" s="6"/>
      <c r="D48" s="5"/>
      <c r="E48" s="7"/>
      <c r="F48" s="79" t="s">
        <v>26</v>
      </c>
      <c r="G48" s="226"/>
      <c r="H48" s="206"/>
      <c r="I48" s="207"/>
      <c r="J48" s="207"/>
      <c r="K48" s="208"/>
      <c r="L48" s="208"/>
      <c r="M48" s="210"/>
      <c r="N48" s="49"/>
      <c r="O48" s="59"/>
      <c r="P48" s="59"/>
      <c r="Q48" s="64"/>
      <c r="R48" s="64"/>
      <c r="S48" s="68"/>
      <c r="T48" s="68"/>
      <c r="U48" s="74"/>
      <c r="V48" s="74"/>
      <c r="W48" s="87">
        <f>H48+J48+L48+N48+P48+R48+T48+V48</f>
        <v>0</v>
      </c>
      <c r="X48" s="88" t="s">
        <v>26</v>
      </c>
      <c r="Y48" s="88"/>
      <c r="Z48" s="4"/>
    </row>
    <row r="49" spans="1:26" s="17" customFormat="1" ht="18.75">
      <c r="A49" s="13">
        <v>42</v>
      </c>
      <c r="B49" s="14" t="s">
        <v>11</v>
      </c>
      <c r="C49" s="15"/>
      <c r="D49" s="14"/>
      <c r="E49" s="16"/>
      <c r="F49" s="79">
        <v>80000</v>
      </c>
      <c r="G49" s="211">
        <v>45</v>
      </c>
      <c r="H49" s="206">
        <v>1798</v>
      </c>
      <c r="I49" s="207"/>
      <c r="J49" s="207"/>
      <c r="K49" s="208"/>
      <c r="L49" s="208"/>
      <c r="M49" s="210">
        <v>1</v>
      </c>
      <c r="N49" s="48">
        <v>18</v>
      </c>
      <c r="O49" s="59"/>
      <c r="P49" s="59"/>
      <c r="Q49" s="64"/>
      <c r="R49" s="64"/>
      <c r="S49" s="68"/>
      <c r="T49" s="68"/>
      <c r="U49" s="74"/>
      <c r="V49" s="74"/>
      <c r="W49" s="87">
        <f>V49+T49+R49+P49+N49+L49+J49+H49</f>
        <v>1816</v>
      </c>
      <c r="X49" s="87">
        <f>F49-W49</f>
        <v>78184</v>
      </c>
      <c r="Y49" s="87"/>
      <c r="Z49" s="13"/>
    </row>
    <row r="50" spans="1:150" s="18" customFormat="1" ht="18.75">
      <c r="A50" s="13">
        <v>43</v>
      </c>
      <c r="B50" s="14" t="s">
        <v>33</v>
      </c>
      <c r="C50" s="15"/>
      <c r="D50" s="14"/>
      <c r="E50" s="16"/>
      <c r="F50" s="79">
        <v>80000</v>
      </c>
      <c r="G50" s="211">
        <v>5</v>
      </c>
      <c r="H50" s="206">
        <v>185</v>
      </c>
      <c r="I50" s="207">
        <v>10</v>
      </c>
      <c r="J50" s="207">
        <v>880</v>
      </c>
      <c r="K50" s="208"/>
      <c r="L50" s="208"/>
      <c r="M50" s="210">
        <v>2</v>
      </c>
      <c r="N50" s="48">
        <v>32</v>
      </c>
      <c r="O50" s="59"/>
      <c r="P50" s="59"/>
      <c r="Q50" s="64"/>
      <c r="R50" s="64"/>
      <c r="S50" s="68"/>
      <c r="T50" s="68"/>
      <c r="U50" s="74"/>
      <c r="V50" s="74"/>
      <c r="W50" s="87">
        <f>H50+J50+L50+N50+P50+R50+T50+V50</f>
        <v>1097</v>
      </c>
      <c r="X50" s="88"/>
      <c r="Y50" s="88"/>
      <c r="Z50" s="30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</row>
    <row r="51" spans="1:26" ht="18.75">
      <c r="A51" s="4">
        <v>44</v>
      </c>
      <c r="B51" s="5" t="s">
        <v>12</v>
      </c>
      <c r="C51" s="6"/>
      <c r="D51" s="5"/>
      <c r="E51" s="7"/>
      <c r="F51" s="79">
        <v>100000</v>
      </c>
      <c r="G51" s="211">
        <v>1</v>
      </c>
      <c r="H51" s="206">
        <v>37</v>
      </c>
      <c r="I51" s="207"/>
      <c r="J51" s="207"/>
      <c r="K51" s="208"/>
      <c r="L51" s="208"/>
      <c r="M51" s="210"/>
      <c r="N51" s="49"/>
      <c r="O51" s="59"/>
      <c r="P51" s="59"/>
      <c r="Q51" s="64"/>
      <c r="R51" s="64"/>
      <c r="S51" s="68"/>
      <c r="T51" s="68"/>
      <c r="U51" s="74"/>
      <c r="V51" s="74"/>
      <c r="W51" s="87">
        <f>V51+T51+R51+P51+N51+L51+J51+H51</f>
        <v>37</v>
      </c>
      <c r="X51" s="87">
        <f>F51-W51</f>
        <v>99963</v>
      </c>
      <c r="Y51" s="87"/>
      <c r="Z51" s="4"/>
    </row>
    <row r="52" spans="1:26" ht="18.75">
      <c r="A52" s="4">
        <v>45</v>
      </c>
      <c r="B52" s="5" t="s">
        <v>37</v>
      </c>
      <c r="C52" s="6"/>
      <c r="D52" s="5"/>
      <c r="E52" s="7"/>
      <c r="F52" s="79">
        <v>20000</v>
      </c>
      <c r="G52" s="211">
        <v>2</v>
      </c>
      <c r="H52" s="206">
        <v>184</v>
      </c>
      <c r="I52" s="207"/>
      <c r="J52" s="207"/>
      <c r="K52" s="208"/>
      <c r="L52" s="208"/>
      <c r="M52" s="210"/>
      <c r="N52" s="49"/>
      <c r="O52" s="59"/>
      <c r="P52" s="59"/>
      <c r="Q52" s="64"/>
      <c r="R52" s="64"/>
      <c r="S52" s="68"/>
      <c r="T52" s="68"/>
      <c r="U52" s="74"/>
      <c r="V52" s="74"/>
      <c r="W52" s="87">
        <f>H52+J52+L52+N52+P52+R52+T52+V52</f>
        <v>184</v>
      </c>
      <c r="X52" s="87">
        <f>F52-W52</f>
        <v>19816</v>
      </c>
      <c r="Y52" s="87"/>
      <c r="Z52" s="4"/>
    </row>
    <row r="53" spans="1:26" ht="18.75">
      <c r="A53" s="4">
        <v>46</v>
      </c>
      <c r="B53" s="5" t="s">
        <v>107</v>
      </c>
      <c r="C53" s="6"/>
      <c r="D53" s="5"/>
      <c r="E53" s="7"/>
      <c r="F53" s="79" t="s">
        <v>26</v>
      </c>
      <c r="G53" s="206"/>
      <c r="H53" s="206"/>
      <c r="I53" s="207"/>
      <c r="J53" s="207"/>
      <c r="K53" s="208"/>
      <c r="L53" s="208"/>
      <c r="M53" s="210"/>
      <c r="N53" s="49"/>
      <c r="O53" s="59"/>
      <c r="P53" s="59"/>
      <c r="Q53" s="64"/>
      <c r="R53" s="64"/>
      <c r="S53" s="68"/>
      <c r="T53" s="68"/>
      <c r="U53" s="74"/>
      <c r="V53" s="74"/>
      <c r="W53" s="87">
        <f>V53+T53+R53+P53+N53+L53+J53+H53</f>
        <v>0</v>
      </c>
      <c r="X53" s="88" t="s">
        <v>26</v>
      </c>
      <c r="Y53" s="88"/>
      <c r="Z53" s="4"/>
    </row>
    <row r="54" spans="1:26" ht="18.75">
      <c r="A54" s="4">
        <v>47</v>
      </c>
      <c r="B54" s="5" t="s">
        <v>53</v>
      </c>
      <c r="C54" s="6"/>
      <c r="D54" s="5"/>
      <c r="E54" s="7"/>
      <c r="F54" s="79" t="s">
        <v>26</v>
      </c>
      <c r="G54" s="206"/>
      <c r="H54" s="206"/>
      <c r="I54" s="207"/>
      <c r="J54" s="207"/>
      <c r="K54" s="208"/>
      <c r="L54" s="208"/>
      <c r="M54" s="210"/>
      <c r="N54" s="49"/>
      <c r="O54" s="59"/>
      <c r="P54" s="59"/>
      <c r="Q54" s="64"/>
      <c r="R54" s="64"/>
      <c r="S54" s="68"/>
      <c r="T54" s="68"/>
      <c r="U54" s="74"/>
      <c r="V54" s="74"/>
      <c r="W54" s="87">
        <f>H54+J54+L54+N54+P54+R54+T54+V54</f>
        <v>0</v>
      </c>
      <c r="X54" s="88" t="s">
        <v>26</v>
      </c>
      <c r="Y54" s="88"/>
      <c r="Z54" s="4"/>
    </row>
    <row r="55" spans="1:26" ht="18.75">
      <c r="A55" s="4">
        <v>48</v>
      </c>
      <c r="B55" s="5" t="s">
        <v>47</v>
      </c>
      <c r="C55" s="6"/>
      <c r="D55" s="5"/>
      <c r="E55" s="7"/>
      <c r="F55" s="79" t="s">
        <v>26</v>
      </c>
      <c r="G55" s="206"/>
      <c r="H55" s="206"/>
      <c r="I55" s="207"/>
      <c r="J55" s="207"/>
      <c r="K55" s="208"/>
      <c r="L55" s="208"/>
      <c r="M55" s="210"/>
      <c r="N55" s="49"/>
      <c r="O55" s="59"/>
      <c r="P55" s="59"/>
      <c r="Q55" s="64"/>
      <c r="R55" s="64"/>
      <c r="S55" s="68"/>
      <c r="T55" s="68"/>
      <c r="U55" s="74"/>
      <c r="V55" s="74"/>
      <c r="W55" s="87">
        <f>V55+T55+R55+P55+N55+L55+J55+H55</f>
        <v>0</v>
      </c>
      <c r="X55" s="88" t="s">
        <v>26</v>
      </c>
      <c r="Y55" s="88"/>
      <c r="Z55" s="4"/>
    </row>
    <row r="56" spans="1:26" ht="18.75">
      <c r="A56" s="4">
        <v>49</v>
      </c>
      <c r="B56" s="5" t="s">
        <v>16</v>
      </c>
      <c r="C56" s="6"/>
      <c r="D56" s="5"/>
      <c r="E56" s="7"/>
      <c r="F56" s="79">
        <v>5000</v>
      </c>
      <c r="G56" s="226"/>
      <c r="H56" s="226"/>
      <c r="I56" s="227"/>
      <c r="J56" s="227"/>
      <c r="K56" s="208"/>
      <c r="L56" s="208"/>
      <c r="M56" s="228"/>
      <c r="N56" s="49"/>
      <c r="O56" s="59"/>
      <c r="P56" s="59"/>
      <c r="Q56" s="64"/>
      <c r="R56" s="64"/>
      <c r="S56" s="68"/>
      <c r="T56" s="68"/>
      <c r="U56" s="74"/>
      <c r="V56" s="74"/>
      <c r="W56" s="87">
        <f>H56+J56+L56+N56+P56+R56+T56+V56</f>
        <v>0</v>
      </c>
      <c r="X56" s="87">
        <f aca="true" t="shared" si="2" ref="X56:X66">F56-W56</f>
        <v>5000</v>
      </c>
      <c r="Y56" s="87"/>
      <c r="Z56" s="4"/>
    </row>
    <row r="57" spans="1:26" ht="18.75">
      <c r="A57" s="4">
        <v>50</v>
      </c>
      <c r="B57" s="5" t="s">
        <v>13</v>
      </c>
      <c r="C57" s="6"/>
      <c r="D57" s="5"/>
      <c r="E57" s="7"/>
      <c r="F57" s="79">
        <v>40000</v>
      </c>
      <c r="G57" s="206">
        <v>7</v>
      </c>
      <c r="H57" s="206">
        <v>331</v>
      </c>
      <c r="I57" s="207"/>
      <c r="J57" s="207"/>
      <c r="K57" s="208"/>
      <c r="L57" s="208"/>
      <c r="M57" s="210"/>
      <c r="N57" s="49"/>
      <c r="O57" s="59"/>
      <c r="P57" s="59"/>
      <c r="Q57" s="64"/>
      <c r="R57" s="64"/>
      <c r="S57" s="68"/>
      <c r="T57" s="68"/>
      <c r="U57" s="74"/>
      <c r="V57" s="74"/>
      <c r="W57" s="87">
        <f>V57+T57+R57+P57+N57+L57+J57+H57</f>
        <v>331</v>
      </c>
      <c r="X57" s="87">
        <f t="shared" si="2"/>
        <v>39669</v>
      </c>
      <c r="Y57" s="87"/>
      <c r="Z57" s="4"/>
    </row>
    <row r="58" spans="1:26" ht="18.75">
      <c r="A58" s="4">
        <v>51</v>
      </c>
      <c r="B58" s="5" t="s">
        <v>14</v>
      </c>
      <c r="C58" s="6"/>
      <c r="D58" s="5"/>
      <c r="E58" s="7"/>
      <c r="F58" s="79">
        <v>25000</v>
      </c>
      <c r="G58" s="206">
        <v>18</v>
      </c>
      <c r="H58" s="206">
        <v>591</v>
      </c>
      <c r="I58" s="207">
        <v>12</v>
      </c>
      <c r="J58" s="207">
        <v>523</v>
      </c>
      <c r="K58" s="208"/>
      <c r="L58" s="208"/>
      <c r="M58" s="210"/>
      <c r="N58" s="49"/>
      <c r="O58" s="59"/>
      <c r="P58" s="59"/>
      <c r="Q58" s="64"/>
      <c r="R58" s="64"/>
      <c r="S58" s="68"/>
      <c r="T58" s="68"/>
      <c r="U58" s="74"/>
      <c r="V58" s="74"/>
      <c r="W58" s="87">
        <f>H58+J58+L58+N58+P58+R58+T58+V58</f>
        <v>1114</v>
      </c>
      <c r="X58" s="87">
        <f t="shared" si="2"/>
        <v>23886</v>
      </c>
      <c r="Y58" s="87"/>
      <c r="Z58" s="4"/>
    </row>
    <row r="59" spans="1:26" ht="18.75">
      <c r="A59" s="4">
        <v>52</v>
      </c>
      <c r="B59" s="5" t="s">
        <v>44</v>
      </c>
      <c r="C59" s="6"/>
      <c r="D59" s="5"/>
      <c r="E59" s="7"/>
      <c r="F59" s="79">
        <v>30000</v>
      </c>
      <c r="G59" s="206"/>
      <c r="H59" s="206"/>
      <c r="I59" s="207">
        <v>44</v>
      </c>
      <c r="J59" s="207">
        <v>2825</v>
      </c>
      <c r="K59" s="208"/>
      <c r="L59" s="208"/>
      <c r="M59" s="210"/>
      <c r="N59" s="49"/>
      <c r="O59" s="59"/>
      <c r="P59" s="59"/>
      <c r="Q59" s="64"/>
      <c r="R59" s="64"/>
      <c r="S59" s="68"/>
      <c r="T59" s="68"/>
      <c r="U59" s="74"/>
      <c r="V59" s="74"/>
      <c r="W59" s="87">
        <f>V59+T59+R59+P59+N59+L59+J59+H59</f>
        <v>2825</v>
      </c>
      <c r="X59" s="87">
        <f t="shared" si="2"/>
        <v>27175</v>
      </c>
      <c r="Y59" s="87"/>
      <c r="Z59" s="4"/>
    </row>
    <row r="60" spans="1:26" ht="18.75">
      <c r="A60" s="4">
        <v>53</v>
      </c>
      <c r="B60" s="5" t="s">
        <v>15</v>
      </c>
      <c r="C60" s="6"/>
      <c r="D60" s="5"/>
      <c r="E60" s="7"/>
      <c r="F60" s="79">
        <v>40000</v>
      </c>
      <c r="G60" s="206">
        <v>24</v>
      </c>
      <c r="H60" s="206">
        <v>898</v>
      </c>
      <c r="I60" s="207"/>
      <c r="J60" s="207"/>
      <c r="K60" s="208"/>
      <c r="L60" s="208"/>
      <c r="M60" s="210"/>
      <c r="N60" s="49"/>
      <c r="O60" s="59"/>
      <c r="P60" s="59"/>
      <c r="Q60" s="64"/>
      <c r="R60" s="64"/>
      <c r="S60" s="68"/>
      <c r="T60" s="68"/>
      <c r="U60" s="73">
        <v>33</v>
      </c>
      <c r="V60" s="73">
        <v>103</v>
      </c>
      <c r="W60" s="87">
        <f>H60+J60+L60+N60+P60+R60+T60+V60</f>
        <v>1001</v>
      </c>
      <c r="X60" s="87">
        <f t="shared" si="2"/>
        <v>38999</v>
      </c>
      <c r="Y60" s="87"/>
      <c r="Z60" s="4"/>
    </row>
    <row r="61" spans="1:26" ht="18.75">
      <c r="A61" s="4">
        <v>54</v>
      </c>
      <c r="B61" s="5" t="s">
        <v>48</v>
      </c>
      <c r="C61" s="6"/>
      <c r="D61" s="5"/>
      <c r="E61" s="7"/>
      <c r="F61" s="79">
        <v>120000</v>
      </c>
      <c r="G61" s="206"/>
      <c r="H61" s="206"/>
      <c r="I61" s="207"/>
      <c r="J61" s="207"/>
      <c r="K61" s="208"/>
      <c r="L61" s="208"/>
      <c r="M61" s="210"/>
      <c r="N61" s="49"/>
      <c r="O61" s="59"/>
      <c r="P61" s="59"/>
      <c r="Q61" s="64"/>
      <c r="R61" s="64"/>
      <c r="S61" s="68"/>
      <c r="T61" s="68"/>
      <c r="U61" s="74"/>
      <c r="V61" s="74"/>
      <c r="W61" s="87">
        <f>V61+T61+R61+P61+N61+L61+J61+H61</f>
        <v>0</v>
      </c>
      <c r="X61" s="87">
        <f t="shared" si="2"/>
        <v>120000</v>
      </c>
      <c r="Y61" s="87"/>
      <c r="Z61" s="4"/>
    </row>
    <row r="62" spans="1:26" ht="18.75">
      <c r="A62" s="4">
        <v>55</v>
      </c>
      <c r="B62" s="5" t="s">
        <v>42</v>
      </c>
      <c r="C62" s="6"/>
      <c r="D62" s="5"/>
      <c r="E62" s="7"/>
      <c r="F62" s="79">
        <v>10000</v>
      </c>
      <c r="G62" s="206">
        <v>1</v>
      </c>
      <c r="H62" s="206">
        <v>37</v>
      </c>
      <c r="I62" s="207"/>
      <c r="J62" s="207"/>
      <c r="K62" s="208"/>
      <c r="L62" s="208"/>
      <c r="M62" s="210"/>
      <c r="N62" s="49"/>
      <c r="O62" s="59"/>
      <c r="P62" s="59"/>
      <c r="Q62" s="64"/>
      <c r="R62" s="64"/>
      <c r="S62" s="68"/>
      <c r="T62" s="68"/>
      <c r="U62" s="74"/>
      <c r="V62" s="74"/>
      <c r="W62" s="87">
        <f>H62+J62+L62+N62+P62+R62+T62+V62</f>
        <v>37</v>
      </c>
      <c r="X62" s="87">
        <f t="shared" si="2"/>
        <v>9963</v>
      </c>
      <c r="Y62" s="87"/>
      <c r="Z62" s="4"/>
    </row>
    <row r="63" spans="1:26" ht="18.75">
      <c r="A63" s="4">
        <v>56</v>
      </c>
      <c r="B63" s="5" t="s">
        <v>23</v>
      </c>
      <c r="C63" s="6"/>
      <c r="D63" s="5"/>
      <c r="E63" s="7"/>
      <c r="F63" s="79">
        <v>70000</v>
      </c>
      <c r="G63" s="206"/>
      <c r="H63" s="206"/>
      <c r="I63" s="207">
        <v>89</v>
      </c>
      <c r="J63" s="207">
        <v>4794</v>
      </c>
      <c r="K63" s="208"/>
      <c r="L63" s="208"/>
      <c r="M63" s="210">
        <v>1</v>
      </c>
      <c r="N63" s="48">
        <v>16</v>
      </c>
      <c r="O63" s="59"/>
      <c r="P63" s="59"/>
      <c r="Q63" s="64"/>
      <c r="R63" s="64"/>
      <c r="S63" s="68"/>
      <c r="T63" s="68"/>
      <c r="U63" s="74"/>
      <c r="V63" s="74"/>
      <c r="W63" s="87">
        <f>V63+T63+R63+P63+N63+L63+J63+H63</f>
        <v>4810</v>
      </c>
      <c r="X63" s="87">
        <f t="shared" si="2"/>
        <v>65190</v>
      </c>
      <c r="Y63" s="87"/>
      <c r="Z63" s="4"/>
    </row>
    <row r="64" spans="1:26" ht="18.75">
      <c r="A64" s="4">
        <v>57</v>
      </c>
      <c r="B64" s="5" t="s">
        <v>41</v>
      </c>
      <c r="C64" s="6"/>
      <c r="D64" s="5"/>
      <c r="E64" s="7"/>
      <c r="F64" s="79">
        <v>10000</v>
      </c>
      <c r="G64" s="211"/>
      <c r="H64" s="211"/>
      <c r="I64" s="212"/>
      <c r="J64" s="212"/>
      <c r="K64" s="208"/>
      <c r="L64" s="208"/>
      <c r="M64" s="210"/>
      <c r="N64" s="49"/>
      <c r="O64" s="59"/>
      <c r="P64" s="59"/>
      <c r="Q64" s="64"/>
      <c r="R64" s="64"/>
      <c r="S64" s="68"/>
      <c r="T64" s="68"/>
      <c r="U64" s="74"/>
      <c r="V64" s="74"/>
      <c r="W64" s="87">
        <f>H64+J64+L64+N64+P64+R64+T64+V64</f>
        <v>0</v>
      </c>
      <c r="X64" s="87">
        <f t="shared" si="2"/>
        <v>10000</v>
      </c>
      <c r="Y64" s="87"/>
      <c r="Z64" s="4"/>
    </row>
    <row r="65" spans="1:26" ht="18.75">
      <c r="A65" s="4">
        <v>58</v>
      </c>
      <c r="B65" s="5" t="s">
        <v>45</v>
      </c>
      <c r="C65" s="6"/>
      <c r="D65" s="5"/>
      <c r="E65" s="7"/>
      <c r="F65" s="79">
        <v>5000</v>
      </c>
      <c r="G65" s="211">
        <v>18</v>
      </c>
      <c r="H65" s="211">
        <v>667</v>
      </c>
      <c r="I65" s="212"/>
      <c r="J65" s="212"/>
      <c r="K65" s="208"/>
      <c r="L65" s="208"/>
      <c r="M65" s="210"/>
      <c r="N65" s="49"/>
      <c r="O65" s="59"/>
      <c r="P65" s="59"/>
      <c r="Q65" s="64"/>
      <c r="R65" s="64"/>
      <c r="S65" s="68"/>
      <c r="T65" s="68"/>
      <c r="U65" s="74"/>
      <c r="V65" s="74"/>
      <c r="W65" s="87">
        <f>V65+T65+R65+P65+N65+L65+J65+H65</f>
        <v>667</v>
      </c>
      <c r="X65" s="89">
        <f t="shared" si="2"/>
        <v>4333</v>
      </c>
      <c r="Y65" s="89"/>
      <c r="Z65" s="4"/>
    </row>
    <row r="66" spans="1:26" ht="18.75">
      <c r="A66" s="4">
        <v>59</v>
      </c>
      <c r="B66" s="5" t="s">
        <v>43</v>
      </c>
      <c r="C66" s="6"/>
      <c r="D66" s="5"/>
      <c r="E66" s="7"/>
      <c r="F66" s="79">
        <v>40000</v>
      </c>
      <c r="G66" s="211">
        <v>5</v>
      </c>
      <c r="H66" s="211">
        <v>201</v>
      </c>
      <c r="I66" s="212"/>
      <c r="J66" s="212"/>
      <c r="K66" s="208"/>
      <c r="L66" s="208"/>
      <c r="M66" s="210">
        <v>4</v>
      </c>
      <c r="N66" s="48">
        <v>69</v>
      </c>
      <c r="O66" s="59"/>
      <c r="P66" s="59"/>
      <c r="Q66" s="64"/>
      <c r="R66" s="64"/>
      <c r="S66" s="68"/>
      <c r="T66" s="68"/>
      <c r="U66" s="74"/>
      <c r="V66" s="74"/>
      <c r="W66" s="87">
        <f>H66+J66+L66+N66+P66+R66+T66+V66</f>
        <v>270</v>
      </c>
      <c r="X66" s="87">
        <f t="shared" si="2"/>
        <v>39730</v>
      </c>
      <c r="Y66" s="87"/>
      <c r="Z66" s="4"/>
    </row>
    <row r="67" spans="1:26" ht="18.75">
      <c r="A67" s="4">
        <v>60</v>
      </c>
      <c r="B67" s="5" t="s">
        <v>49</v>
      </c>
      <c r="C67" s="6"/>
      <c r="D67" s="5"/>
      <c r="E67" s="7"/>
      <c r="F67" s="79" t="s">
        <v>26</v>
      </c>
      <c r="G67" s="206">
        <v>1</v>
      </c>
      <c r="H67" s="206">
        <v>82</v>
      </c>
      <c r="I67" s="207"/>
      <c r="J67" s="207"/>
      <c r="K67" s="208"/>
      <c r="L67" s="208"/>
      <c r="M67" s="210"/>
      <c r="N67" s="49"/>
      <c r="O67" s="59"/>
      <c r="P67" s="59"/>
      <c r="Q67" s="64"/>
      <c r="R67" s="64"/>
      <c r="S67" s="68"/>
      <c r="T67" s="68"/>
      <c r="U67" s="74"/>
      <c r="V67" s="74"/>
      <c r="W67" s="87">
        <f>V67+T67+R67+P67+N67+L67+J67+H67</f>
        <v>82</v>
      </c>
      <c r="X67" s="87" t="s">
        <v>26</v>
      </c>
      <c r="Y67" s="87"/>
      <c r="Z67" s="4"/>
    </row>
    <row r="68" spans="1:26" ht="18.75">
      <c r="A68" s="4">
        <v>61</v>
      </c>
      <c r="B68" s="5" t="s">
        <v>46</v>
      </c>
      <c r="C68" s="6"/>
      <c r="D68" s="5"/>
      <c r="E68" s="7"/>
      <c r="F68" s="80">
        <v>10000</v>
      </c>
      <c r="G68" s="211"/>
      <c r="H68" s="211"/>
      <c r="I68" s="212">
        <v>17</v>
      </c>
      <c r="J68" s="212">
        <v>833</v>
      </c>
      <c r="K68" s="208"/>
      <c r="L68" s="208"/>
      <c r="M68" s="210"/>
      <c r="N68" s="49"/>
      <c r="O68" s="59"/>
      <c r="P68" s="59"/>
      <c r="Q68" s="64"/>
      <c r="R68" s="64"/>
      <c r="S68" s="68"/>
      <c r="T68" s="68"/>
      <c r="U68" s="74"/>
      <c r="V68" s="74"/>
      <c r="W68" s="87">
        <f>H68+J68+L68+N68+P68+R68+T68+V68</f>
        <v>833</v>
      </c>
      <c r="X68" s="87">
        <f aca="true" t="shared" si="3" ref="X68:X75">F68-W68</f>
        <v>9167</v>
      </c>
      <c r="Y68" s="87"/>
      <c r="Z68" s="4"/>
    </row>
    <row r="69" spans="1:26" ht="18.75">
      <c r="A69" s="4">
        <v>62</v>
      </c>
      <c r="B69" s="5" t="s">
        <v>54</v>
      </c>
      <c r="C69" s="6"/>
      <c r="D69" s="5"/>
      <c r="E69" s="7"/>
      <c r="F69" s="80">
        <v>5000</v>
      </c>
      <c r="G69" s="206">
        <v>21</v>
      </c>
      <c r="H69" s="206">
        <v>672</v>
      </c>
      <c r="I69" s="207"/>
      <c r="J69" s="207"/>
      <c r="K69" s="208"/>
      <c r="L69" s="208"/>
      <c r="M69" s="210"/>
      <c r="N69" s="49"/>
      <c r="O69" s="59"/>
      <c r="P69" s="59"/>
      <c r="Q69" s="64"/>
      <c r="R69" s="64"/>
      <c r="S69" s="68"/>
      <c r="T69" s="68"/>
      <c r="U69" s="74"/>
      <c r="V69" s="74"/>
      <c r="W69" s="87">
        <f>V69+T69+R69+P69+N69+L69+J69+H69</f>
        <v>672</v>
      </c>
      <c r="X69" s="87">
        <f t="shared" si="3"/>
        <v>4328</v>
      </c>
      <c r="Y69" s="87"/>
      <c r="Z69" s="4"/>
    </row>
    <row r="70" spans="1:26" ht="18.75">
      <c r="A70" s="4">
        <v>63</v>
      </c>
      <c r="B70" s="5" t="s">
        <v>57</v>
      </c>
      <c r="C70" s="6"/>
      <c r="D70" s="5"/>
      <c r="E70" s="7"/>
      <c r="F70" s="80">
        <v>2000</v>
      </c>
      <c r="G70" s="206"/>
      <c r="H70" s="206"/>
      <c r="I70" s="207"/>
      <c r="J70" s="207"/>
      <c r="K70" s="208"/>
      <c r="L70" s="208"/>
      <c r="M70" s="210"/>
      <c r="N70" s="49"/>
      <c r="O70" s="59"/>
      <c r="P70" s="59"/>
      <c r="Q70" s="64"/>
      <c r="R70" s="64"/>
      <c r="S70" s="68"/>
      <c r="T70" s="68"/>
      <c r="U70" s="74"/>
      <c r="V70" s="74"/>
      <c r="W70" s="87">
        <f>H70+J70+L70+N70+P70+R70+T70+V70</f>
        <v>0</v>
      </c>
      <c r="X70" s="87">
        <f t="shared" si="3"/>
        <v>2000</v>
      </c>
      <c r="Y70" s="87"/>
      <c r="Z70" s="4"/>
    </row>
    <row r="71" spans="1:26" ht="18.75">
      <c r="A71" s="4">
        <v>64</v>
      </c>
      <c r="B71" s="5" t="s">
        <v>40</v>
      </c>
      <c r="C71" s="6"/>
      <c r="D71" s="5"/>
      <c r="E71" s="7"/>
      <c r="F71" s="79">
        <v>40000</v>
      </c>
      <c r="G71" s="211">
        <v>2</v>
      </c>
      <c r="H71" s="211">
        <v>74</v>
      </c>
      <c r="I71" s="212"/>
      <c r="J71" s="212"/>
      <c r="K71" s="208"/>
      <c r="L71" s="208"/>
      <c r="M71" s="210"/>
      <c r="N71" s="49"/>
      <c r="O71" s="59"/>
      <c r="P71" s="59"/>
      <c r="Q71" s="64"/>
      <c r="R71" s="64"/>
      <c r="S71" s="68"/>
      <c r="T71" s="68"/>
      <c r="U71" s="74"/>
      <c r="V71" s="74"/>
      <c r="W71" s="87">
        <f>V71+T71+R71+P71+N71+L71+J71+H71</f>
        <v>74</v>
      </c>
      <c r="X71" s="87">
        <f t="shared" si="3"/>
        <v>39926</v>
      </c>
      <c r="Y71" s="87"/>
      <c r="Z71" s="4"/>
    </row>
    <row r="72" spans="1:26" ht="18.75">
      <c r="A72" s="4">
        <v>65</v>
      </c>
      <c r="B72" s="5" t="s">
        <v>24</v>
      </c>
      <c r="C72" s="6"/>
      <c r="D72" s="5"/>
      <c r="E72" s="7"/>
      <c r="F72" s="79">
        <v>5000</v>
      </c>
      <c r="G72" s="231">
        <v>6</v>
      </c>
      <c r="H72" s="226">
        <v>192</v>
      </c>
      <c r="I72" s="229"/>
      <c r="J72" s="229"/>
      <c r="K72" s="208"/>
      <c r="L72" s="208"/>
      <c r="M72" s="228"/>
      <c r="N72" s="49"/>
      <c r="O72" s="59"/>
      <c r="P72" s="59"/>
      <c r="Q72" s="64"/>
      <c r="R72" s="64"/>
      <c r="S72" s="68"/>
      <c r="T72" s="68"/>
      <c r="U72" s="74"/>
      <c r="V72" s="74"/>
      <c r="W72" s="87">
        <f>H72+J72+L72+N72+P72+R72+T72+V72</f>
        <v>192</v>
      </c>
      <c r="X72" s="87">
        <f t="shared" si="3"/>
        <v>4808</v>
      </c>
      <c r="Y72" s="87"/>
      <c r="Z72" s="4"/>
    </row>
    <row r="73" spans="1:26" ht="18.75">
      <c r="A73" s="4">
        <v>66</v>
      </c>
      <c r="B73" s="5" t="s">
        <v>50</v>
      </c>
      <c r="C73" s="6"/>
      <c r="D73" s="5"/>
      <c r="E73" s="7"/>
      <c r="F73" s="79">
        <v>5000</v>
      </c>
      <c r="G73" s="211">
        <v>2</v>
      </c>
      <c r="H73" s="211">
        <v>79</v>
      </c>
      <c r="I73" s="212"/>
      <c r="J73" s="212"/>
      <c r="K73" s="208"/>
      <c r="L73" s="208"/>
      <c r="M73" s="210">
        <v>1</v>
      </c>
      <c r="N73" s="48">
        <v>28</v>
      </c>
      <c r="O73" s="59"/>
      <c r="P73" s="59"/>
      <c r="Q73" s="64"/>
      <c r="R73" s="64"/>
      <c r="S73" s="68"/>
      <c r="T73" s="68"/>
      <c r="U73" s="74"/>
      <c r="V73" s="74"/>
      <c r="W73" s="87">
        <f>V73+T73+R73+P73+N73+L73+J73+H73</f>
        <v>107</v>
      </c>
      <c r="X73" s="87">
        <f t="shared" si="3"/>
        <v>4893</v>
      </c>
      <c r="Y73" s="87"/>
      <c r="Z73" s="4"/>
    </row>
    <row r="74" spans="1:26" ht="18.75">
      <c r="A74" s="4">
        <v>67</v>
      </c>
      <c r="B74" s="5" t="s">
        <v>56</v>
      </c>
      <c r="C74" s="6"/>
      <c r="D74" s="5"/>
      <c r="E74" s="7"/>
      <c r="F74" s="79">
        <v>18000</v>
      </c>
      <c r="G74" s="211"/>
      <c r="H74" s="211"/>
      <c r="I74" s="212"/>
      <c r="J74" s="212"/>
      <c r="K74" s="208"/>
      <c r="L74" s="208"/>
      <c r="M74" s="210"/>
      <c r="N74" s="49"/>
      <c r="O74" s="59"/>
      <c r="P74" s="59"/>
      <c r="Q74" s="64"/>
      <c r="R74" s="64"/>
      <c r="S74" s="68"/>
      <c r="T74" s="68"/>
      <c r="U74" s="74"/>
      <c r="V74" s="74"/>
      <c r="W74" s="87">
        <f>H74+J74+L74+N74+P74+R74+T74+V74</f>
        <v>0</v>
      </c>
      <c r="X74" s="87">
        <f t="shared" si="3"/>
        <v>18000</v>
      </c>
      <c r="Y74" s="87"/>
      <c r="Z74" s="4"/>
    </row>
    <row r="75" spans="1:26" ht="18.75">
      <c r="A75" s="4">
        <v>68</v>
      </c>
      <c r="B75" s="5" t="s">
        <v>73</v>
      </c>
      <c r="C75" s="6"/>
      <c r="D75" s="5"/>
      <c r="E75" s="7"/>
      <c r="F75" s="80">
        <v>28000</v>
      </c>
      <c r="G75" s="231">
        <v>14</v>
      </c>
      <c r="H75" s="231">
        <v>548</v>
      </c>
      <c r="I75" s="229"/>
      <c r="J75" s="229"/>
      <c r="K75" s="208"/>
      <c r="L75" s="208"/>
      <c r="M75" s="213">
        <v>2</v>
      </c>
      <c r="N75" s="48">
        <v>34</v>
      </c>
      <c r="O75" s="59"/>
      <c r="P75" s="59"/>
      <c r="Q75" s="64"/>
      <c r="R75" s="64"/>
      <c r="S75" s="68"/>
      <c r="T75" s="68"/>
      <c r="U75" s="74"/>
      <c r="V75" s="74"/>
      <c r="W75" s="87">
        <f>V75+T75+R75+P75+N75+L75+J75+H75</f>
        <v>582</v>
      </c>
      <c r="X75" s="87">
        <f t="shared" si="3"/>
        <v>27418</v>
      </c>
      <c r="Y75" s="87"/>
      <c r="Z75" s="4"/>
    </row>
    <row r="76" spans="1:26" ht="18.75">
      <c r="A76" s="4">
        <v>69</v>
      </c>
      <c r="B76" s="5" t="s">
        <v>84</v>
      </c>
      <c r="C76" s="6"/>
      <c r="D76" s="5"/>
      <c r="E76" s="7"/>
      <c r="F76" s="79" t="s">
        <v>26</v>
      </c>
      <c r="G76" s="226">
        <v>7</v>
      </c>
      <c r="H76" s="231">
        <v>294</v>
      </c>
      <c r="I76" s="229"/>
      <c r="J76" s="229"/>
      <c r="K76" s="208"/>
      <c r="L76" s="208"/>
      <c r="M76" s="228"/>
      <c r="N76" s="49"/>
      <c r="O76" s="59"/>
      <c r="P76" s="59"/>
      <c r="Q76" s="64"/>
      <c r="R76" s="64"/>
      <c r="S76" s="68"/>
      <c r="T76" s="68"/>
      <c r="U76" s="74"/>
      <c r="V76" s="74"/>
      <c r="W76" s="87">
        <v>0</v>
      </c>
      <c r="X76" s="87">
        <v>0</v>
      </c>
      <c r="Y76" s="87">
        <v>294</v>
      </c>
      <c r="Z76" s="4"/>
    </row>
    <row r="77" spans="1:26" ht="18.75">
      <c r="A77" s="4">
        <v>70</v>
      </c>
      <c r="B77" s="5" t="s">
        <v>85</v>
      </c>
      <c r="C77" s="6"/>
      <c r="D77" s="5"/>
      <c r="E77" s="7"/>
      <c r="F77" s="79" t="s">
        <v>26</v>
      </c>
      <c r="G77" s="206"/>
      <c r="H77" s="206"/>
      <c r="I77" s="207"/>
      <c r="J77" s="207"/>
      <c r="K77" s="208"/>
      <c r="L77" s="208"/>
      <c r="M77" s="210"/>
      <c r="N77" s="49"/>
      <c r="O77" s="59"/>
      <c r="P77" s="59"/>
      <c r="Q77" s="64"/>
      <c r="R77" s="64"/>
      <c r="S77" s="68"/>
      <c r="T77" s="68"/>
      <c r="U77" s="74"/>
      <c r="V77" s="74"/>
      <c r="W77" s="87">
        <f>V77+T77+R77+P77+N77+L77+J77+H77</f>
        <v>0</v>
      </c>
      <c r="X77" s="87">
        <v>0</v>
      </c>
      <c r="Y77" s="87">
        <f>SUM(I77:X77)</f>
        <v>0</v>
      </c>
      <c r="Z77" s="4"/>
    </row>
    <row r="78" spans="1:26" ht="18.75">
      <c r="A78" s="4">
        <v>71</v>
      </c>
      <c r="B78" s="5" t="s">
        <v>90</v>
      </c>
      <c r="C78" s="6"/>
      <c r="D78" s="5"/>
      <c r="E78" s="7"/>
      <c r="F78" s="79" t="s">
        <v>26</v>
      </c>
      <c r="G78" s="206"/>
      <c r="H78" s="206"/>
      <c r="I78" s="207"/>
      <c r="J78" s="207"/>
      <c r="K78" s="208"/>
      <c r="L78" s="208"/>
      <c r="M78" s="210"/>
      <c r="N78" s="49"/>
      <c r="O78" s="59"/>
      <c r="P78" s="59"/>
      <c r="Q78" s="64"/>
      <c r="R78" s="64"/>
      <c r="S78" s="68"/>
      <c r="T78" s="68"/>
      <c r="U78" s="74"/>
      <c r="V78" s="74"/>
      <c r="W78" s="87">
        <f>H78+J78+L78+N78+P78+R78+T78+V78</f>
        <v>0</v>
      </c>
      <c r="X78" s="87" t="s">
        <v>26</v>
      </c>
      <c r="Y78" s="87">
        <f>SUM(G78:X78)</f>
        <v>0</v>
      </c>
      <c r="Z78" s="4"/>
    </row>
    <row r="79" spans="1:26" ht="18.75">
      <c r="A79" s="4">
        <v>72</v>
      </c>
      <c r="B79" s="5" t="s">
        <v>74</v>
      </c>
      <c r="C79" s="6"/>
      <c r="D79" s="5"/>
      <c r="E79" s="7"/>
      <c r="F79" s="79" t="s">
        <v>26</v>
      </c>
      <c r="G79" s="206"/>
      <c r="H79" s="206"/>
      <c r="I79" s="207"/>
      <c r="J79" s="207"/>
      <c r="K79" s="208"/>
      <c r="L79" s="208"/>
      <c r="M79" s="210"/>
      <c r="N79" s="49"/>
      <c r="O79" s="59"/>
      <c r="P79" s="59"/>
      <c r="Q79" s="64"/>
      <c r="R79" s="64"/>
      <c r="S79" s="68"/>
      <c r="T79" s="68"/>
      <c r="U79" s="74"/>
      <c r="V79" s="74"/>
      <c r="W79" s="87">
        <f>V79+T79+R79+P79+N79+L79+J79+H79</f>
        <v>0</v>
      </c>
      <c r="X79" s="87" t="s">
        <v>26</v>
      </c>
      <c r="Y79" s="87">
        <f>SUM(I79:X79)</f>
        <v>0</v>
      </c>
      <c r="Z79" s="4"/>
    </row>
    <row r="80" spans="1:26" ht="18.75">
      <c r="A80" s="4">
        <v>73</v>
      </c>
      <c r="B80" s="5" t="s">
        <v>88</v>
      </c>
      <c r="C80" s="6"/>
      <c r="D80" s="5"/>
      <c r="E80" s="7"/>
      <c r="F80" s="79" t="s">
        <v>26</v>
      </c>
      <c r="G80" s="206"/>
      <c r="H80" s="206"/>
      <c r="I80" s="207"/>
      <c r="J80" s="207"/>
      <c r="K80" s="208"/>
      <c r="L80" s="208"/>
      <c r="M80" s="210"/>
      <c r="N80" s="49"/>
      <c r="O80" s="59"/>
      <c r="P80" s="59"/>
      <c r="Q80" s="64"/>
      <c r="R80" s="64"/>
      <c r="S80" s="68"/>
      <c r="T80" s="68"/>
      <c r="U80" s="74"/>
      <c r="V80" s="74"/>
      <c r="W80" s="87">
        <f>H80+J80+L80+N80+P80+R80+T80+V80</f>
        <v>0</v>
      </c>
      <c r="X80" s="87" t="s">
        <v>26</v>
      </c>
      <c r="Y80" s="87">
        <f>SUM(G80:X80)</f>
        <v>0</v>
      </c>
      <c r="Z80" s="4"/>
    </row>
    <row r="81" spans="1:26" ht="18.75">
      <c r="A81" s="4">
        <v>74</v>
      </c>
      <c r="B81" s="5" t="s">
        <v>82</v>
      </c>
      <c r="C81" s="6"/>
      <c r="D81" s="5"/>
      <c r="E81" s="7"/>
      <c r="F81" s="79" t="s">
        <v>26</v>
      </c>
      <c r="G81" s="206"/>
      <c r="H81" s="206"/>
      <c r="I81" s="207"/>
      <c r="J81" s="207"/>
      <c r="K81" s="208"/>
      <c r="L81" s="208"/>
      <c r="M81" s="210"/>
      <c r="N81" s="49"/>
      <c r="O81" s="59"/>
      <c r="P81" s="59"/>
      <c r="Q81" s="64"/>
      <c r="R81" s="64"/>
      <c r="S81" s="68"/>
      <c r="T81" s="68"/>
      <c r="U81" s="74"/>
      <c r="V81" s="74"/>
      <c r="W81" s="87">
        <f>V81+T81+R81+P81+N81+L81+J81+H81</f>
        <v>0</v>
      </c>
      <c r="X81" s="87" t="s">
        <v>26</v>
      </c>
      <c r="Y81" s="87">
        <f>SUM(I81:X81)</f>
        <v>0</v>
      </c>
      <c r="Z81" s="4"/>
    </row>
    <row r="82" spans="1:26" ht="18.75">
      <c r="A82" s="4">
        <v>75</v>
      </c>
      <c r="B82" s="5" t="s">
        <v>75</v>
      </c>
      <c r="C82" s="6"/>
      <c r="D82" s="5"/>
      <c r="E82" s="7"/>
      <c r="F82" s="79" t="s">
        <v>26</v>
      </c>
      <c r="G82" s="206">
        <v>1</v>
      </c>
      <c r="H82" s="211">
        <v>37</v>
      </c>
      <c r="I82" s="212"/>
      <c r="J82" s="212"/>
      <c r="K82" s="208"/>
      <c r="L82" s="208"/>
      <c r="M82" s="210"/>
      <c r="N82" s="49"/>
      <c r="O82" s="59"/>
      <c r="P82" s="59"/>
      <c r="Q82" s="64"/>
      <c r="R82" s="64"/>
      <c r="S82" s="68"/>
      <c r="T82" s="68"/>
      <c r="U82" s="74"/>
      <c r="V82" s="74"/>
      <c r="W82" s="87">
        <v>0</v>
      </c>
      <c r="X82" s="87" t="s">
        <v>26</v>
      </c>
      <c r="Y82" s="87">
        <v>37</v>
      </c>
      <c r="Z82" s="4"/>
    </row>
    <row r="83" spans="1:26" ht="18.75">
      <c r="A83" s="4">
        <v>76</v>
      </c>
      <c r="B83" s="5" t="s">
        <v>86</v>
      </c>
      <c r="C83" s="6"/>
      <c r="D83" s="5"/>
      <c r="E83" s="7"/>
      <c r="F83" s="79" t="s">
        <v>26</v>
      </c>
      <c r="G83" s="206"/>
      <c r="H83" s="206"/>
      <c r="I83" s="207"/>
      <c r="J83" s="212"/>
      <c r="K83" s="208"/>
      <c r="L83" s="208"/>
      <c r="M83" s="210"/>
      <c r="N83" s="49"/>
      <c r="O83" s="59"/>
      <c r="P83" s="59"/>
      <c r="Q83" s="64"/>
      <c r="R83" s="64"/>
      <c r="S83" s="68"/>
      <c r="T83" s="68"/>
      <c r="U83" s="74"/>
      <c r="V83" s="74"/>
      <c r="W83" s="87">
        <f>V83+T83+R83+P83+N83+L83+J83+H83</f>
        <v>0</v>
      </c>
      <c r="X83" s="87" t="s">
        <v>26</v>
      </c>
      <c r="Y83" s="87">
        <f>SUM(I83:X83)</f>
        <v>0</v>
      </c>
      <c r="Z83" s="4"/>
    </row>
    <row r="84" spans="1:26" ht="18.75">
      <c r="A84" s="4">
        <v>77</v>
      </c>
      <c r="B84" s="5" t="s">
        <v>76</v>
      </c>
      <c r="C84" s="6"/>
      <c r="D84" s="5"/>
      <c r="E84" s="7"/>
      <c r="F84" s="79" t="s">
        <v>26</v>
      </c>
      <c r="G84" s="206"/>
      <c r="H84" s="206"/>
      <c r="I84" s="207"/>
      <c r="J84" s="207"/>
      <c r="K84" s="208"/>
      <c r="L84" s="208"/>
      <c r="M84" s="210"/>
      <c r="N84" s="49"/>
      <c r="O84" s="59"/>
      <c r="P84" s="59"/>
      <c r="Q84" s="64"/>
      <c r="R84" s="64"/>
      <c r="S84" s="68"/>
      <c r="T84" s="68"/>
      <c r="U84" s="74"/>
      <c r="V84" s="74"/>
      <c r="W84" s="87">
        <f>H84+J84+L84+N84+P84+R84+T84+V84</f>
        <v>0</v>
      </c>
      <c r="X84" s="87" t="s">
        <v>26</v>
      </c>
      <c r="Y84" s="87">
        <f>SUM(G84:X84)</f>
        <v>0</v>
      </c>
      <c r="Z84" s="4"/>
    </row>
    <row r="85" spans="1:26" ht="18.75">
      <c r="A85" s="4">
        <v>78</v>
      </c>
      <c r="B85" s="5" t="s">
        <v>77</v>
      </c>
      <c r="C85" s="6"/>
      <c r="D85" s="5"/>
      <c r="E85" s="7"/>
      <c r="F85" s="79" t="s">
        <v>26</v>
      </c>
      <c r="G85" s="206"/>
      <c r="H85" s="206"/>
      <c r="I85" s="207"/>
      <c r="J85" s="207"/>
      <c r="K85" s="208"/>
      <c r="L85" s="208"/>
      <c r="M85" s="210"/>
      <c r="N85" s="49"/>
      <c r="O85" s="59"/>
      <c r="P85" s="59"/>
      <c r="Q85" s="64"/>
      <c r="R85" s="64"/>
      <c r="S85" s="68"/>
      <c r="T85" s="68"/>
      <c r="U85" s="74"/>
      <c r="V85" s="74"/>
      <c r="W85" s="87">
        <f>V85+T85+R85+P85+N85+L85+J85+H85</f>
        <v>0</v>
      </c>
      <c r="X85" s="87" t="s">
        <v>26</v>
      </c>
      <c r="Y85" s="87">
        <f>SUM(I85:X85)</f>
        <v>0</v>
      </c>
      <c r="Z85" s="4"/>
    </row>
    <row r="86" spans="1:26" ht="18.75">
      <c r="A86" s="4"/>
      <c r="B86" s="5" t="s">
        <v>78</v>
      </c>
      <c r="C86" s="6"/>
      <c r="D86" s="5"/>
      <c r="E86" s="7"/>
      <c r="F86" s="80"/>
      <c r="G86" s="206"/>
      <c r="H86" s="206"/>
      <c r="I86" s="207"/>
      <c r="J86" s="212"/>
      <c r="K86" s="208"/>
      <c r="L86" s="208"/>
      <c r="M86" s="210"/>
      <c r="N86" s="49"/>
      <c r="O86" s="59"/>
      <c r="P86" s="59"/>
      <c r="Q86" s="64"/>
      <c r="R86" s="64"/>
      <c r="S86" s="68"/>
      <c r="T86" s="68"/>
      <c r="U86" s="74"/>
      <c r="V86" s="74"/>
      <c r="W86" s="87">
        <f>H86+J86+L86+N86+P86+R86+T86+V86</f>
        <v>0</v>
      </c>
      <c r="X86" s="87" t="s">
        <v>26</v>
      </c>
      <c r="Y86" s="87"/>
      <c r="Z86" s="4"/>
    </row>
    <row r="87" spans="1:26" ht="18.75">
      <c r="A87" s="4">
        <v>79</v>
      </c>
      <c r="B87" s="5" t="s">
        <v>38</v>
      </c>
      <c r="C87" s="6"/>
      <c r="D87" s="5"/>
      <c r="E87" s="7"/>
      <c r="F87" s="79">
        <v>35000</v>
      </c>
      <c r="G87" s="206">
        <v>4</v>
      </c>
      <c r="H87" s="206">
        <v>143</v>
      </c>
      <c r="I87" s="212"/>
      <c r="J87" s="207"/>
      <c r="K87" s="208"/>
      <c r="L87" s="208"/>
      <c r="M87" s="210"/>
      <c r="N87" s="49"/>
      <c r="O87" s="59"/>
      <c r="P87" s="59"/>
      <c r="Q87" s="64"/>
      <c r="R87" s="64"/>
      <c r="S87" s="68"/>
      <c r="T87" s="68"/>
      <c r="U87" s="74"/>
      <c r="V87" s="74"/>
      <c r="W87" s="87">
        <f>V87+T87+R87+P87+N87+L87+J87+H87</f>
        <v>143</v>
      </c>
      <c r="X87" s="87">
        <f aca="true" t="shared" si="4" ref="X87:X92">F87-W87</f>
        <v>34857</v>
      </c>
      <c r="Y87" s="87"/>
      <c r="Z87" s="4"/>
    </row>
    <row r="88" spans="1:26" ht="18.75">
      <c r="A88" s="4">
        <v>80</v>
      </c>
      <c r="B88" s="5" t="s">
        <v>36</v>
      </c>
      <c r="C88" s="6"/>
      <c r="D88" s="5"/>
      <c r="E88" s="7"/>
      <c r="F88" s="79">
        <v>2000</v>
      </c>
      <c r="G88" s="206"/>
      <c r="H88" s="211"/>
      <c r="I88" s="212"/>
      <c r="J88" s="207"/>
      <c r="K88" s="208"/>
      <c r="L88" s="208"/>
      <c r="M88" s="210"/>
      <c r="N88" s="49"/>
      <c r="O88" s="59"/>
      <c r="P88" s="59"/>
      <c r="Q88" s="64"/>
      <c r="R88" s="64"/>
      <c r="S88" s="68"/>
      <c r="T88" s="68"/>
      <c r="U88" s="74"/>
      <c r="V88" s="74"/>
      <c r="W88" s="87">
        <f>H88+J88+L88+N88+P88+R88+T88+V88</f>
        <v>0</v>
      </c>
      <c r="X88" s="87">
        <f t="shared" si="4"/>
        <v>2000</v>
      </c>
      <c r="Y88" s="87"/>
      <c r="Z88" s="4"/>
    </row>
    <row r="89" spans="1:26" ht="18.75">
      <c r="A89" s="4">
        <v>81</v>
      </c>
      <c r="B89" s="5" t="s">
        <v>83</v>
      </c>
      <c r="C89" s="9"/>
      <c r="D89" s="10"/>
      <c r="E89" s="11"/>
      <c r="F89" s="79">
        <v>10000</v>
      </c>
      <c r="G89" s="206"/>
      <c r="H89" s="206"/>
      <c r="I89" s="207"/>
      <c r="J89" s="207"/>
      <c r="K89" s="208"/>
      <c r="L89" s="208"/>
      <c r="M89" s="210"/>
      <c r="N89" s="49"/>
      <c r="O89" s="59"/>
      <c r="P89" s="59"/>
      <c r="Q89" s="64"/>
      <c r="R89" s="64"/>
      <c r="S89" s="68"/>
      <c r="T89" s="68"/>
      <c r="U89" s="74"/>
      <c r="V89" s="74"/>
      <c r="W89" s="87">
        <f>V89+T89+R89+P89+N89+L89+J89+H89</f>
        <v>0</v>
      </c>
      <c r="X89" s="87">
        <f t="shared" si="4"/>
        <v>10000</v>
      </c>
      <c r="Y89" s="87"/>
      <c r="Z89" s="4"/>
    </row>
    <row r="90" spans="1:26" ht="18.75">
      <c r="A90" s="13">
        <v>82</v>
      </c>
      <c r="B90" s="14" t="s">
        <v>87</v>
      </c>
      <c r="C90" s="27"/>
      <c r="D90" s="28"/>
      <c r="E90" s="29"/>
      <c r="F90" s="81">
        <v>0</v>
      </c>
      <c r="G90" s="206"/>
      <c r="H90" s="206"/>
      <c r="I90" s="207"/>
      <c r="J90" s="207"/>
      <c r="K90" s="208"/>
      <c r="L90" s="208"/>
      <c r="M90" s="210"/>
      <c r="N90" s="49"/>
      <c r="O90" s="59"/>
      <c r="P90" s="59"/>
      <c r="Q90" s="64"/>
      <c r="R90" s="64"/>
      <c r="S90" s="68"/>
      <c r="T90" s="68"/>
      <c r="U90" s="74"/>
      <c r="V90" s="75"/>
      <c r="W90" s="87">
        <f>H90+J90+L90+N90+P90+R90+T90+V90</f>
        <v>0</v>
      </c>
      <c r="X90" s="87">
        <f t="shared" si="4"/>
        <v>0</v>
      </c>
      <c r="Y90" s="87"/>
      <c r="Z90" s="4"/>
    </row>
    <row r="91" spans="1:26" s="18" customFormat="1" ht="18.75">
      <c r="A91" s="13">
        <v>83</v>
      </c>
      <c r="B91" s="14" t="s">
        <v>58</v>
      </c>
      <c r="C91" s="27"/>
      <c r="D91" s="28"/>
      <c r="E91" s="29"/>
      <c r="F91" s="81">
        <v>80000</v>
      </c>
      <c r="G91" s="206">
        <v>21</v>
      </c>
      <c r="H91" s="206">
        <v>610</v>
      </c>
      <c r="I91" s="207"/>
      <c r="J91" s="207"/>
      <c r="K91" s="208"/>
      <c r="L91" s="208"/>
      <c r="M91" s="210">
        <v>1</v>
      </c>
      <c r="N91" s="48">
        <v>16</v>
      </c>
      <c r="O91" s="59"/>
      <c r="P91" s="60"/>
      <c r="Q91" s="65"/>
      <c r="R91" s="65"/>
      <c r="S91" s="69"/>
      <c r="T91" s="69"/>
      <c r="U91" s="75"/>
      <c r="V91" s="75"/>
      <c r="W91" s="87">
        <f>V91+T91+R91+P91+N91+L91+J91+H91</f>
        <v>626</v>
      </c>
      <c r="X91" s="87">
        <f t="shared" si="4"/>
        <v>79374</v>
      </c>
      <c r="Y91" s="87"/>
      <c r="Z91" s="8"/>
    </row>
    <row r="92" spans="1:26" ht="18.75">
      <c r="A92" s="4">
        <v>84</v>
      </c>
      <c r="B92" s="5" t="s">
        <v>89</v>
      </c>
      <c r="C92" s="9"/>
      <c r="D92" s="10"/>
      <c r="E92" s="11"/>
      <c r="F92" s="81">
        <v>10000</v>
      </c>
      <c r="G92" s="206"/>
      <c r="H92" s="206"/>
      <c r="I92" s="207"/>
      <c r="J92" s="207"/>
      <c r="K92" s="208"/>
      <c r="L92" s="208"/>
      <c r="M92" s="210"/>
      <c r="N92" s="49"/>
      <c r="O92" s="59"/>
      <c r="P92" s="60"/>
      <c r="Q92" s="65"/>
      <c r="R92" s="65"/>
      <c r="S92" s="69"/>
      <c r="T92" s="69"/>
      <c r="U92" s="75"/>
      <c r="V92" s="74"/>
      <c r="W92" s="87">
        <f>H92+J92+L92+N92+P92+R92+T92+V92</f>
        <v>0</v>
      </c>
      <c r="X92" s="87">
        <f t="shared" si="4"/>
        <v>10000</v>
      </c>
      <c r="Y92" s="87"/>
      <c r="Z92" s="4"/>
    </row>
    <row r="93" spans="1:26" ht="18.75">
      <c r="A93" s="4">
        <v>85</v>
      </c>
      <c r="B93" s="5" t="s">
        <v>29</v>
      </c>
      <c r="C93" s="12"/>
      <c r="D93" s="9"/>
      <c r="E93" s="11"/>
      <c r="F93" s="81" t="s">
        <v>26</v>
      </c>
      <c r="G93" s="206"/>
      <c r="H93" s="206"/>
      <c r="I93" s="207"/>
      <c r="J93" s="207"/>
      <c r="K93" s="208"/>
      <c r="L93" s="208"/>
      <c r="M93" s="210"/>
      <c r="N93" s="49"/>
      <c r="O93" s="59"/>
      <c r="P93" s="59"/>
      <c r="Q93" s="64"/>
      <c r="R93" s="64"/>
      <c r="S93" s="68"/>
      <c r="T93" s="68"/>
      <c r="U93" s="74"/>
      <c r="V93" s="74"/>
      <c r="W93" s="87">
        <f>V93+T93+R93+P93+N93+L93+J93+H93</f>
        <v>0</v>
      </c>
      <c r="X93" s="87">
        <v>0</v>
      </c>
      <c r="Y93" s="87"/>
      <c r="Z93" s="4"/>
    </row>
    <row r="94" spans="1:26" ht="18.75">
      <c r="A94" s="4">
        <v>86</v>
      </c>
      <c r="B94" s="5" t="s">
        <v>81</v>
      </c>
      <c r="C94" s="9"/>
      <c r="D94" s="10"/>
      <c r="E94" s="11"/>
      <c r="F94" s="81">
        <v>10000</v>
      </c>
      <c r="G94" s="206">
        <v>1</v>
      </c>
      <c r="H94" s="206">
        <v>37</v>
      </c>
      <c r="I94" s="207"/>
      <c r="J94" s="212"/>
      <c r="K94" s="208"/>
      <c r="L94" s="208"/>
      <c r="M94" s="210"/>
      <c r="N94" s="49"/>
      <c r="O94" s="59"/>
      <c r="P94" s="59"/>
      <c r="Q94" s="64"/>
      <c r="R94" s="64"/>
      <c r="S94" s="68"/>
      <c r="T94" s="68"/>
      <c r="U94" s="74"/>
      <c r="V94" s="74"/>
      <c r="W94" s="87">
        <f>H94+J94+L94+N94+P94+R94+T94+V94</f>
        <v>37</v>
      </c>
      <c r="X94" s="87">
        <f>F94-W94</f>
        <v>9963</v>
      </c>
      <c r="Y94" s="87"/>
      <c r="Z94" s="4"/>
    </row>
    <row r="95" spans="1:26" ht="18.75">
      <c r="A95" s="4"/>
      <c r="B95" s="5" t="s">
        <v>110</v>
      </c>
      <c r="C95" s="9"/>
      <c r="D95" s="10"/>
      <c r="E95" s="11"/>
      <c r="F95" s="81">
        <v>2000</v>
      </c>
      <c r="G95" s="206"/>
      <c r="H95" s="206"/>
      <c r="I95" s="207"/>
      <c r="J95" s="207"/>
      <c r="K95" s="208"/>
      <c r="L95" s="208"/>
      <c r="M95" s="210"/>
      <c r="N95" s="49"/>
      <c r="O95" s="59"/>
      <c r="P95" s="59"/>
      <c r="Q95" s="64"/>
      <c r="R95" s="64"/>
      <c r="S95" s="68"/>
      <c r="T95" s="68"/>
      <c r="U95" s="74"/>
      <c r="V95" s="74"/>
      <c r="W95" s="87">
        <f>V95+T95+R95+P95+N95+L95+J95+H95</f>
        <v>0</v>
      </c>
      <c r="X95" s="87">
        <f>F95-W95</f>
        <v>2000</v>
      </c>
      <c r="Y95" s="87"/>
      <c r="Z95" s="4"/>
    </row>
    <row r="96" spans="1:26" ht="18.75">
      <c r="A96" s="4"/>
      <c r="B96" s="5" t="s">
        <v>109</v>
      </c>
      <c r="C96" s="9"/>
      <c r="D96" s="10"/>
      <c r="E96" s="11"/>
      <c r="F96" s="81">
        <v>2000</v>
      </c>
      <c r="G96" s="206"/>
      <c r="H96" s="206"/>
      <c r="I96" s="207"/>
      <c r="J96" s="207"/>
      <c r="K96" s="208"/>
      <c r="L96" s="208"/>
      <c r="M96" s="48"/>
      <c r="N96" s="49"/>
      <c r="O96" s="59"/>
      <c r="P96" s="59"/>
      <c r="Q96" s="64"/>
      <c r="R96" s="64"/>
      <c r="S96" s="68"/>
      <c r="T96" s="68"/>
      <c r="U96" s="74"/>
      <c r="V96" s="74"/>
      <c r="W96" s="87">
        <f>H96+J96+L96+N96+P96+R96+T96+V96</f>
        <v>0</v>
      </c>
      <c r="X96" s="87">
        <f>F96-W96</f>
        <v>2000</v>
      </c>
      <c r="Y96" s="87"/>
      <c r="Z96" s="4"/>
    </row>
    <row r="97" spans="1:26" ht="24" thickBot="1">
      <c r="A97" s="4">
        <v>87</v>
      </c>
      <c r="B97" s="5" t="s">
        <v>60</v>
      </c>
      <c r="C97" s="9"/>
      <c r="D97" s="10"/>
      <c r="E97" s="11"/>
      <c r="F97" s="81" t="s">
        <v>26</v>
      </c>
      <c r="G97" s="206"/>
      <c r="H97" s="232"/>
      <c r="I97" s="233"/>
      <c r="J97" s="207"/>
      <c r="K97" s="208"/>
      <c r="L97" s="208"/>
      <c r="M97" s="100"/>
      <c r="N97" s="49"/>
      <c r="O97" s="59"/>
      <c r="P97" s="59"/>
      <c r="Q97" s="64"/>
      <c r="R97" s="64"/>
      <c r="S97" s="68"/>
      <c r="T97" s="70"/>
      <c r="U97" s="76"/>
      <c r="V97" s="77"/>
      <c r="W97" s="87">
        <f>V97+T97+R97+P97+N97+L97+J97+H97</f>
        <v>0</v>
      </c>
      <c r="X97" s="87">
        <v>0</v>
      </c>
      <c r="Y97" s="87"/>
      <c r="Z97" s="4"/>
    </row>
    <row r="98" spans="2:26" ht="24.75" thickBot="1" thickTop="1">
      <c r="B98" s="2"/>
      <c r="C98" s="2"/>
      <c r="D98" s="2"/>
      <c r="E98" s="2"/>
      <c r="F98" s="78">
        <f aca="true" t="shared" si="5" ref="F98:N98">SUM(F6:F97)</f>
        <v>1671000</v>
      </c>
      <c r="G98" s="234">
        <f t="shared" si="5"/>
        <v>768</v>
      </c>
      <c r="H98" s="234">
        <f t="shared" si="5"/>
        <v>29704</v>
      </c>
      <c r="I98" s="235">
        <f t="shared" si="5"/>
        <v>172</v>
      </c>
      <c r="J98" s="235">
        <f t="shared" si="5"/>
        <v>9855</v>
      </c>
      <c r="K98" s="236">
        <f t="shared" si="5"/>
        <v>1</v>
      </c>
      <c r="L98" s="221">
        <f t="shared" si="5"/>
        <v>720</v>
      </c>
      <c r="M98" s="222">
        <f t="shared" si="5"/>
        <v>499</v>
      </c>
      <c r="N98" s="56">
        <f t="shared" si="5"/>
        <v>9686</v>
      </c>
      <c r="O98" s="61"/>
      <c r="P98" s="61"/>
      <c r="Q98" s="66"/>
      <c r="R98" s="66"/>
      <c r="S98" s="71"/>
      <c r="T98" s="71"/>
      <c r="U98" s="77">
        <f>SUM(U6:U97)</f>
        <v>5774</v>
      </c>
      <c r="V98" s="77">
        <f>SUM(V6:V97)</f>
        <v>18292</v>
      </c>
      <c r="W98" s="90">
        <f>SUM(W6:W97)</f>
        <v>67926</v>
      </c>
      <c r="X98" s="90">
        <f>F98-W98</f>
        <v>1603074</v>
      </c>
      <c r="Y98" s="87">
        <f>SUM(Y6:Y97)</f>
        <v>331</v>
      </c>
      <c r="Z98" s="4"/>
    </row>
    <row r="99" spans="2:7" ht="19.5" thickTop="1">
      <c r="B99" s="2"/>
      <c r="C99" s="2"/>
      <c r="D99" s="2"/>
      <c r="E99" s="2"/>
      <c r="F99" s="2"/>
      <c r="G99" s="3"/>
    </row>
    <row r="101" ht="18.75">
      <c r="X101" s="179"/>
    </row>
  </sheetData>
  <sheetProtection/>
  <mergeCells count="6">
    <mergeCell ref="A1:U2"/>
    <mergeCell ref="A4:A5"/>
    <mergeCell ref="B4:E5"/>
    <mergeCell ref="G4:V4"/>
    <mergeCell ref="W4:X4"/>
    <mergeCell ref="Z4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99"/>
  <sheetViews>
    <sheetView zoomScale="80" zoomScaleNormal="80" workbookViewId="0" topLeftCell="A1">
      <selection activeCell="C12" sqref="C12"/>
    </sheetView>
  </sheetViews>
  <sheetFormatPr defaultColWidth="9.140625" defaultRowHeight="21.75"/>
  <cols>
    <col min="1" max="1" width="5.57421875" style="1" customWidth="1"/>
    <col min="2" max="4" width="9.140625" style="1" customWidth="1"/>
    <col min="5" max="5" width="24.7109375" style="1" customWidth="1"/>
    <col min="6" max="6" width="20.140625" style="1" customWidth="1"/>
    <col min="7" max="7" width="11.57421875" style="1" customWidth="1"/>
    <col min="8" max="8" width="11.7109375" style="1" customWidth="1"/>
    <col min="9" max="9" width="13.00390625" style="1" customWidth="1"/>
    <col min="10" max="10" width="12.140625" style="1" customWidth="1"/>
    <col min="11" max="11" width="12.57421875" style="1" customWidth="1"/>
    <col min="12" max="13" width="11.57421875" style="1" customWidth="1"/>
    <col min="14" max="14" width="11.140625" style="1" customWidth="1"/>
    <col min="15" max="15" width="11.8515625" style="1" customWidth="1"/>
    <col min="16" max="16" width="10.8515625" style="1" customWidth="1"/>
    <col min="17" max="17" width="11.8515625" style="1" customWidth="1"/>
    <col min="18" max="18" width="10.8515625" style="1" customWidth="1"/>
    <col min="19" max="20" width="12.00390625" style="1" customWidth="1"/>
    <col min="21" max="21" width="12.00390625" style="23" customWidth="1"/>
    <col min="22" max="22" width="12.140625" style="23" customWidth="1"/>
    <col min="23" max="23" width="13.7109375" style="1" customWidth="1"/>
    <col min="24" max="24" width="12.140625" style="1" customWidth="1"/>
    <col min="25" max="25" width="12.421875" style="1" customWidth="1"/>
    <col min="26" max="26" width="11.28125" style="1" customWidth="1"/>
    <col min="27" max="16384" width="9.140625" style="1" customWidth="1"/>
  </cols>
  <sheetData>
    <row r="1" spans="1:22" ht="25.5" customHeight="1">
      <c r="A1" s="366" t="s">
        <v>134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19"/>
    </row>
    <row r="2" spans="1:22" ht="23.2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19"/>
    </row>
    <row r="3" spans="2:7" ht="8.25" customHeight="1">
      <c r="B3" s="2"/>
      <c r="C3" s="2"/>
      <c r="D3" s="2"/>
      <c r="E3" s="2"/>
      <c r="F3" s="2"/>
      <c r="G3" s="3"/>
    </row>
    <row r="4" spans="1:26" ht="25.5" customHeight="1">
      <c r="A4" s="367" t="s">
        <v>105</v>
      </c>
      <c r="B4" s="368" t="s">
        <v>91</v>
      </c>
      <c r="C4" s="368"/>
      <c r="D4" s="368"/>
      <c r="E4" s="369"/>
      <c r="F4" s="82" t="s">
        <v>114</v>
      </c>
      <c r="G4" s="372" t="s">
        <v>138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4"/>
      <c r="W4" s="372" t="s">
        <v>120</v>
      </c>
      <c r="X4" s="374"/>
      <c r="Y4" s="84" t="s">
        <v>119</v>
      </c>
      <c r="Z4" s="375" t="s">
        <v>106</v>
      </c>
    </row>
    <row r="5" spans="1:26" ht="23.25" customHeight="1">
      <c r="A5" s="367"/>
      <c r="B5" s="370"/>
      <c r="C5" s="370"/>
      <c r="D5" s="370"/>
      <c r="E5" s="371"/>
      <c r="F5" s="83" t="s">
        <v>113</v>
      </c>
      <c r="G5" s="91" t="s">
        <v>129</v>
      </c>
      <c r="H5" s="72" t="s">
        <v>121</v>
      </c>
      <c r="I5" s="32" t="s">
        <v>128</v>
      </c>
      <c r="J5" s="32" t="s">
        <v>121</v>
      </c>
      <c r="K5" s="39" t="s">
        <v>122</v>
      </c>
      <c r="L5" s="40" t="s">
        <v>121</v>
      </c>
      <c r="M5" s="45" t="s">
        <v>123</v>
      </c>
      <c r="N5" s="46" t="s">
        <v>121</v>
      </c>
      <c r="O5" s="57" t="s">
        <v>124</v>
      </c>
      <c r="P5" s="57" t="s">
        <v>121</v>
      </c>
      <c r="Q5" s="62" t="s">
        <v>125</v>
      </c>
      <c r="R5" s="62" t="s">
        <v>121</v>
      </c>
      <c r="S5" s="67" t="s">
        <v>126</v>
      </c>
      <c r="T5" s="67" t="s">
        <v>121</v>
      </c>
      <c r="U5" s="31" t="s">
        <v>127</v>
      </c>
      <c r="V5" s="31" t="s">
        <v>121</v>
      </c>
      <c r="W5" s="86" t="s">
        <v>118</v>
      </c>
      <c r="X5" s="85" t="s">
        <v>130</v>
      </c>
      <c r="Y5" s="85" t="s">
        <v>118</v>
      </c>
      <c r="Z5" s="376"/>
    </row>
    <row r="6" spans="1:26" ht="18.75">
      <c r="A6" s="4">
        <v>1</v>
      </c>
      <c r="B6" s="5" t="s">
        <v>1</v>
      </c>
      <c r="C6" s="6"/>
      <c r="D6" s="5"/>
      <c r="E6" s="7"/>
      <c r="F6" s="79">
        <v>20000</v>
      </c>
      <c r="G6" s="206">
        <v>4</v>
      </c>
      <c r="H6" s="206">
        <v>141</v>
      </c>
      <c r="I6" s="207"/>
      <c r="J6" s="207"/>
      <c r="K6" s="208"/>
      <c r="L6" s="209"/>
      <c r="M6" s="210">
        <v>1</v>
      </c>
      <c r="N6" s="100">
        <v>18</v>
      </c>
      <c r="O6" s="24"/>
      <c r="P6" s="24"/>
      <c r="Q6" s="101"/>
      <c r="R6" s="101"/>
      <c r="S6" s="25"/>
      <c r="T6" s="25"/>
      <c r="U6" s="102">
        <v>5</v>
      </c>
      <c r="V6" s="102">
        <v>69</v>
      </c>
      <c r="W6" s="87">
        <f>V6+T6+R6+P6+N6+L6+J6+H6</f>
        <v>228</v>
      </c>
      <c r="X6" s="87">
        <f>F6-W6</f>
        <v>19772</v>
      </c>
      <c r="Y6" s="87"/>
      <c r="Z6" s="103"/>
    </row>
    <row r="7" spans="1:26" ht="18.75">
      <c r="A7" s="4">
        <v>2</v>
      </c>
      <c r="B7" s="5" t="s">
        <v>0</v>
      </c>
      <c r="C7" s="6"/>
      <c r="D7" s="5"/>
      <c r="E7" s="7"/>
      <c r="F7" s="79" t="s">
        <v>26</v>
      </c>
      <c r="G7" s="206">
        <v>1</v>
      </c>
      <c r="H7" s="206">
        <v>42</v>
      </c>
      <c r="I7" s="207"/>
      <c r="J7" s="207"/>
      <c r="K7" s="208"/>
      <c r="L7" s="209"/>
      <c r="M7" s="210"/>
      <c r="N7" s="100"/>
      <c r="O7" s="24"/>
      <c r="P7" s="24"/>
      <c r="Q7" s="101"/>
      <c r="R7" s="101"/>
      <c r="S7" s="25"/>
      <c r="T7" s="25"/>
      <c r="U7" s="102"/>
      <c r="V7" s="102"/>
      <c r="W7" s="87">
        <f>V7+T7+R7+P7+N7+L7+J7+H7</f>
        <v>42</v>
      </c>
      <c r="X7" s="87" t="s">
        <v>26</v>
      </c>
      <c r="Y7" s="87"/>
      <c r="Z7" s="103"/>
    </row>
    <row r="8" spans="1:26" ht="18.75">
      <c r="A8" s="4">
        <v>3</v>
      </c>
      <c r="B8" s="5" t="s">
        <v>2</v>
      </c>
      <c r="C8" s="6"/>
      <c r="D8" s="5"/>
      <c r="E8" s="7"/>
      <c r="F8" s="79" t="s">
        <v>26</v>
      </c>
      <c r="G8" s="206"/>
      <c r="H8" s="206"/>
      <c r="I8" s="207"/>
      <c r="J8" s="207"/>
      <c r="K8" s="208"/>
      <c r="L8" s="208"/>
      <c r="M8" s="210"/>
      <c r="N8" s="100"/>
      <c r="O8" s="24"/>
      <c r="P8" s="24"/>
      <c r="Q8" s="101"/>
      <c r="R8" s="101"/>
      <c r="S8" s="25"/>
      <c r="T8" s="25"/>
      <c r="U8" s="102"/>
      <c r="V8" s="102"/>
      <c r="W8" s="87">
        <f aca="true" t="shared" si="0" ref="W8:W71">V8+T8+R8+P8+N8+L8+J8+H8</f>
        <v>0</v>
      </c>
      <c r="X8" s="87" t="s">
        <v>26</v>
      </c>
      <c r="Y8" s="87"/>
      <c r="Z8" s="103"/>
    </row>
    <row r="9" spans="1:26" ht="18.75">
      <c r="A9" s="4">
        <v>4</v>
      </c>
      <c r="B9" s="5" t="s">
        <v>22</v>
      </c>
      <c r="C9" s="6"/>
      <c r="D9" s="5"/>
      <c r="E9" s="7"/>
      <c r="F9" s="79">
        <v>20000</v>
      </c>
      <c r="G9" s="206">
        <v>7</v>
      </c>
      <c r="H9" s="206">
        <v>469</v>
      </c>
      <c r="I9" s="207"/>
      <c r="J9" s="207"/>
      <c r="K9" s="208"/>
      <c r="L9" s="208"/>
      <c r="M9" s="210"/>
      <c r="N9" s="100"/>
      <c r="O9" s="24"/>
      <c r="P9" s="24"/>
      <c r="Q9" s="101"/>
      <c r="R9" s="101"/>
      <c r="S9" s="25"/>
      <c r="T9" s="25"/>
      <c r="U9" s="102">
        <v>1</v>
      </c>
      <c r="V9" s="102">
        <v>3</v>
      </c>
      <c r="W9" s="87">
        <f t="shared" si="0"/>
        <v>472</v>
      </c>
      <c r="X9" s="87">
        <f>F9-W9</f>
        <v>19528</v>
      </c>
      <c r="Y9" s="87"/>
      <c r="Z9" s="103"/>
    </row>
    <row r="10" spans="1:26" ht="18.75">
      <c r="A10" s="4">
        <v>5</v>
      </c>
      <c r="B10" s="5" t="s">
        <v>62</v>
      </c>
      <c r="C10" s="6"/>
      <c r="D10" s="5"/>
      <c r="E10" s="7"/>
      <c r="F10" s="79">
        <v>20000</v>
      </c>
      <c r="G10" s="206">
        <v>31</v>
      </c>
      <c r="H10" s="206">
        <v>1122</v>
      </c>
      <c r="I10" s="207"/>
      <c r="J10" s="207"/>
      <c r="K10" s="208"/>
      <c r="L10" s="208"/>
      <c r="M10" s="210"/>
      <c r="N10" s="100"/>
      <c r="O10" s="24"/>
      <c r="P10" s="24"/>
      <c r="Q10" s="101"/>
      <c r="R10" s="101"/>
      <c r="S10" s="25"/>
      <c r="T10" s="25"/>
      <c r="U10" s="102"/>
      <c r="V10" s="102"/>
      <c r="W10" s="87">
        <f t="shared" si="0"/>
        <v>1122</v>
      </c>
      <c r="X10" s="87">
        <f>F10-W10</f>
        <v>18878</v>
      </c>
      <c r="Y10" s="87"/>
      <c r="Z10" s="103"/>
    </row>
    <row r="11" spans="1:26" ht="18.75">
      <c r="A11" s="4">
        <v>6</v>
      </c>
      <c r="B11" s="5" t="s">
        <v>3</v>
      </c>
      <c r="C11" s="6"/>
      <c r="D11" s="5"/>
      <c r="E11" s="7"/>
      <c r="F11" s="79">
        <v>25000</v>
      </c>
      <c r="G11" s="206">
        <v>285</v>
      </c>
      <c r="H11" s="206">
        <v>9695</v>
      </c>
      <c r="I11" s="207"/>
      <c r="J11" s="207"/>
      <c r="K11" s="208"/>
      <c r="L11" s="208"/>
      <c r="M11" s="210">
        <v>2</v>
      </c>
      <c r="N11" s="100">
        <v>48</v>
      </c>
      <c r="O11" s="24"/>
      <c r="P11" s="24"/>
      <c r="Q11" s="101"/>
      <c r="R11" s="101"/>
      <c r="S11" s="25"/>
      <c r="T11" s="25"/>
      <c r="U11" s="102"/>
      <c r="V11" s="102"/>
      <c r="W11" s="87">
        <f t="shared" si="0"/>
        <v>9743</v>
      </c>
      <c r="X11" s="87">
        <f>F11-W11</f>
        <v>15257</v>
      </c>
      <c r="Y11" s="87"/>
      <c r="Z11" s="103"/>
    </row>
    <row r="12" spans="1:26" ht="18.75">
      <c r="A12" s="4">
        <v>7</v>
      </c>
      <c r="B12" s="5" t="s">
        <v>4</v>
      </c>
      <c r="C12" s="6"/>
      <c r="D12" s="5"/>
      <c r="E12" s="7"/>
      <c r="F12" s="79" t="s">
        <v>26</v>
      </c>
      <c r="G12" s="206"/>
      <c r="H12" s="206"/>
      <c r="I12" s="207"/>
      <c r="J12" s="207"/>
      <c r="K12" s="208"/>
      <c r="L12" s="208"/>
      <c r="M12" s="210"/>
      <c r="N12" s="100"/>
      <c r="O12" s="24"/>
      <c r="P12" s="24"/>
      <c r="Q12" s="101"/>
      <c r="R12" s="101"/>
      <c r="S12" s="25"/>
      <c r="T12" s="25"/>
      <c r="U12" s="102"/>
      <c r="V12" s="102"/>
      <c r="W12" s="87">
        <f t="shared" si="0"/>
        <v>0</v>
      </c>
      <c r="X12" s="87" t="s">
        <v>26</v>
      </c>
      <c r="Y12" s="87"/>
      <c r="Z12" s="103"/>
    </row>
    <row r="13" spans="1:26" ht="18.75">
      <c r="A13" s="4">
        <v>8</v>
      </c>
      <c r="B13" s="5" t="s">
        <v>5</v>
      </c>
      <c r="C13" s="6"/>
      <c r="D13" s="5"/>
      <c r="E13" s="7"/>
      <c r="F13" s="79" t="s">
        <v>26</v>
      </c>
      <c r="G13" s="206"/>
      <c r="H13" s="206"/>
      <c r="I13" s="207"/>
      <c r="J13" s="207"/>
      <c r="K13" s="208"/>
      <c r="L13" s="208"/>
      <c r="M13" s="210"/>
      <c r="N13" s="100"/>
      <c r="O13" s="24"/>
      <c r="P13" s="24"/>
      <c r="Q13" s="101"/>
      <c r="R13" s="101"/>
      <c r="S13" s="25"/>
      <c r="T13" s="25"/>
      <c r="U13" s="102"/>
      <c r="V13" s="102"/>
      <c r="W13" s="87">
        <f t="shared" si="0"/>
        <v>0</v>
      </c>
      <c r="X13" s="87" t="s">
        <v>26</v>
      </c>
      <c r="Y13" s="87"/>
      <c r="Z13" s="103"/>
    </row>
    <row r="14" spans="1:26" ht="18.75">
      <c r="A14" s="4">
        <v>9</v>
      </c>
      <c r="B14" s="5" t="s">
        <v>35</v>
      </c>
      <c r="C14" s="6"/>
      <c r="D14" s="5"/>
      <c r="E14" s="7"/>
      <c r="F14" s="79">
        <v>25000</v>
      </c>
      <c r="G14" s="206">
        <v>2</v>
      </c>
      <c r="H14" s="206">
        <v>84</v>
      </c>
      <c r="I14" s="207"/>
      <c r="J14" s="207"/>
      <c r="K14" s="208"/>
      <c r="L14" s="208"/>
      <c r="M14" s="210">
        <v>64</v>
      </c>
      <c r="N14" s="100">
        <v>1042</v>
      </c>
      <c r="O14" s="24"/>
      <c r="P14" s="24"/>
      <c r="Q14" s="101"/>
      <c r="R14" s="101"/>
      <c r="S14" s="25"/>
      <c r="T14" s="25"/>
      <c r="U14" s="102"/>
      <c r="V14" s="102"/>
      <c r="W14" s="87">
        <f t="shared" si="0"/>
        <v>1126</v>
      </c>
      <c r="X14" s="87">
        <f aca="true" t="shared" si="1" ref="X14:X19">F14-W14</f>
        <v>23874</v>
      </c>
      <c r="Y14" s="87"/>
      <c r="Z14" s="103"/>
    </row>
    <row r="15" spans="1:26" ht="18.75">
      <c r="A15" s="4">
        <v>10</v>
      </c>
      <c r="B15" s="5" t="s">
        <v>34</v>
      </c>
      <c r="C15" s="6"/>
      <c r="D15" s="5"/>
      <c r="E15" s="7"/>
      <c r="F15" s="79">
        <v>20000</v>
      </c>
      <c r="G15" s="206">
        <v>29</v>
      </c>
      <c r="H15" s="206">
        <v>1053</v>
      </c>
      <c r="I15" s="207"/>
      <c r="J15" s="207"/>
      <c r="K15" s="208"/>
      <c r="L15" s="208"/>
      <c r="M15" s="210"/>
      <c r="N15" s="100"/>
      <c r="O15" s="24"/>
      <c r="P15" s="24"/>
      <c r="Q15" s="101"/>
      <c r="R15" s="101"/>
      <c r="S15" s="25"/>
      <c r="T15" s="25"/>
      <c r="U15" s="102">
        <v>74</v>
      </c>
      <c r="V15" s="102">
        <v>370</v>
      </c>
      <c r="W15" s="87">
        <f t="shared" si="0"/>
        <v>1423</v>
      </c>
      <c r="X15" s="87">
        <f t="shared" si="1"/>
        <v>18577</v>
      </c>
      <c r="Y15" s="87"/>
      <c r="Z15" s="103"/>
    </row>
    <row r="16" spans="1:26" ht="18.75">
      <c r="A16" s="4">
        <v>12</v>
      </c>
      <c r="B16" s="5" t="s">
        <v>108</v>
      </c>
      <c r="C16" s="6"/>
      <c r="D16" s="5"/>
      <c r="E16" s="7"/>
      <c r="F16" s="79">
        <v>70000</v>
      </c>
      <c r="G16" s="211">
        <v>45</v>
      </c>
      <c r="H16" s="206">
        <v>1776</v>
      </c>
      <c r="I16" s="207"/>
      <c r="J16" s="207"/>
      <c r="K16" s="208"/>
      <c r="L16" s="208"/>
      <c r="M16" s="210"/>
      <c r="N16" s="100"/>
      <c r="O16" s="24"/>
      <c r="P16" s="24"/>
      <c r="Q16" s="101"/>
      <c r="R16" s="101"/>
      <c r="S16" s="25"/>
      <c r="T16" s="25"/>
      <c r="U16" s="102"/>
      <c r="V16" s="102"/>
      <c r="W16" s="87">
        <f t="shared" si="0"/>
        <v>1776</v>
      </c>
      <c r="X16" s="87">
        <f t="shared" si="1"/>
        <v>68224</v>
      </c>
      <c r="Y16" s="87"/>
      <c r="Z16" s="103"/>
    </row>
    <row r="17" spans="1:26" ht="18.75">
      <c r="A17" s="4">
        <v>13</v>
      </c>
      <c r="B17" s="5" t="s">
        <v>20</v>
      </c>
      <c r="C17" s="6"/>
      <c r="D17" s="5"/>
      <c r="E17" s="7"/>
      <c r="F17" s="79">
        <v>70000</v>
      </c>
      <c r="G17" s="211">
        <v>25</v>
      </c>
      <c r="H17" s="206">
        <v>885</v>
      </c>
      <c r="I17" s="207"/>
      <c r="J17" s="207"/>
      <c r="K17" s="208"/>
      <c r="L17" s="208"/>
      <c r="M17" s="210">
        <v>15</v>
      </c>
      <c r="N17" s="100">
        <v>282</v>
      </c>
      <c r="O17" s="24"/>
      <c r="P17" s="24"/>
      <c r="Q17" s="101"/>
      <c r="R17" s="101"/>
      <c r="S17" s="25">
        <v>1</v>
      </c>
      <c r="T17" s="25">
        <v>223</v>
      </c>
      <c r="U17" s="102"/>
      <c r="V17" s="102"/>
      <c r="W17" s="87">
        <f t="shared" si="0"/>
        <v>1390</v>
      </c>
      <c r="X17" s="87">
        <f t="shared" si="1"/>
        <v>68610</v>
      </c>
      <c r="Y17" s="87"/>
      <c r="Z17" s="103"/>
    </row>
    <row r="18" spans="1:26" ht="18.75">
      <c r="A18" s="4">
        <v>14</v>
      </c>
      <c r="B18" s="5" t="s">
        <v>6</v>
      </c>
      <c r="C18" s="6"/>
      <c r="D18" s="5"/>
      <c r="E18" s="7"/>
      <c r="F18" s="79">
        <v>30000</v>
      </c>
      <c r="G18" s="206">
        <v>171</v>
      </c>
      <c r="H18" s="206">
        <v>6422</v>
      </c>
      <c r="I18" s="207"/>
      <c r="J18" s="207"/>
      <c r="K18" s="208"/>
      <c r="L18" s="208"/>
      <c r="M18" s="210"/>
      <c r="N18" s="100"/>
      <c r="O18" s="24"/>
      <c r="P18" s="24"/>
      <c r="Q18" s="101"/>
      <c r="R18" s="101"/>
      <c r="S18" s="25"/>
      <c r="T18" s="25"/>
      <c r="U18" s="102"/>
      <c r="V18" s="102"/>
      <c r="W18" s="87">
        <f t="shared" si="0"/>
        <v>6422</v>
      </c>
      <c r="X18" s="87">
        <f t="shared" si="1"/>
        <v>23578</v>
      </c>
      <c r="Y18" s="87"/>
      <c r="Z18" s="103"/>
    </row>
    <row r="19" spans="1:26" ht="18.75">
      <c r="A19" s="4">
        <v>15</v>
      </c>
      <c r="B19" s="5" t="s">
        <v>19</v>
      </c>
      <c r="C19" s="6"/>
      <c r="D19" s="5"/>
      <c r="E19" s="7"/>
      <c r="F19" s="79">
        <v>20000</v>
      </c>
      <c r="G19" s="206">
        <v>26</v>
      </c>
      <c r="H19" s="206">
        <v>1032</v>
      </c>
      <c r="I19" s="207"/>
      <c r="J19" s="207"/>
      <c r="K19" s="208"/>
      <c r="L19" s="208"/>
      <c r="M19" s="210">
        <v>1</v>
      </c>
      <c r="N19" s="100">
        <v>16</v>
      </c>
      <c r="O19" s="24"/>
      <c r="P19" s="24"/>
      <c r="Q19" s="101"/>
      <c r="R19" s="101"/>
      <c r="S19" s="25"/>
      <c r="T19" s="25"/>
      <c r="U19" s="102"/>
      <c r="V19" s="102"/>
      <c r="W19" s="87">
        <f t="shared" si="0"/>
        <v>1048</v>
      </c>
      <c r="X19" s="87">
        <f t="shared" si="1"/>
        <v>18952</v>
      </c>
      <c r="Y19" s="87"/>
      <c r="Z19" s="103"/>
    </row>
    <row r="20" spans="1:26" ht="18.75">
      <c r="A20" s="4">
        <v>16</v>
      </c>
      <c r="B20" s="5" t="s">
        <v>7</v>
      </c>
      <c r="C20" s="6"/>
      <c r="D20" s="5"/>
      <c r="E20" s="7"/>
      <c r="F20" s="79" t="s">
        <v>26</v>
      </c>
      <c r="G20" s="206"/>
      <c r="H20" s="206"/>
      <c r="I20" s="207"/>
      <c r="J20" s="207"/>
      <c r="K20" s="208"/>
      <c r="L20" s="208"/>
      <c r="M20" s="210"/>
      <c r="N20" s="100"/>
      <c r="O20" s="24"/>
      <c r="P20" s="24"/>
      <c r="Q20" s="101"/>
      <c r="R20" s="101"/>
      <c r="S20" s="25"/>
      <c r="T20" s="25"/>
      <c r="U20" s="102"/>
      <c r="V20" s="102"/>
      <c r="W20" s="87">
        <f t="shared" si="0"/>
        <v>0</v>
      </c>
      <c r="X20" s="87" t="s">
        <v>26</v>
      </c>
      <c r="Y20" s="87"/>
      <c r="Z20" s="103"/>
    </row>
    <row r="21" spans="1:26" ht="18.75">
      <c r="A21" s="4">
        <v>17</v>
      </c>
      <c r="B21" s="5" t="s">
        <v>67</v>
      </c>
      <c r="C21" s="6"/>
      <c r="D21" s="5"/>
      <c r="E21" s="7"/>
      <c r="F21" s="79" t="s">
        <v>26</v>
      </c>
      <c r="G21" s="206"/>
      <c r="H21" s="206"/>
      <c r="I21" s="207"/>
      <c r="J21" s="207"/>
      <c r="K21" s="208"/>
      <c r="L21" s="208"/>
      <c r="M21" s="210"/>
      <c r="N21" s="100"/>
      <c r="O21" s="24"/>
      <c r="P21" s="24"/>
      <c r="Q21" s="101"/>
      <c r="R21" s="101"/>
      <c r="S21" s="25"/>
      <c r="T21" s="25"/>
      <c r="U21" s="102"/>
      <c r="V21" s="102"/>
      <c r="W21" s="87">
        <f t="shared" si="0"/>
        <v>0</v>
      </c>
      <c r="X21" s="87" t="s">
        <v>26</v>
      </c>
      <c r="Y21" s="87"/>
      <c r="Z21" s="103"/>
    </row>
    <row r="22" spans="1:26" ht="18.75">
      <c r="A22" s="4">
        <v>18</v>
      </c>
      <c r="B22" s="5" t="s">
        <v>68</v>
      </c>
      <c r="C22" s="6"/>
      <c r="D22" s="5"/>
      <c r="E22" s="7"/>
      <c r="F22" s="79" t="s">
        <v>26</v>
      </c>
      <c r="G22" s="206"/>
      <c r="H22" s="206"/>
      <c r="I22" s="212"/>
      <c r="J22" s="212"/>
      <c r="K22" s="208"/>
      <c r="L22" s="208"/>
      <c r="M22" s="213"/>
      <c r="N22" s="100"/>
      <c r="O22" s="24"/>
      <c r="P22" s="24"/>
      <c r="Q22" s="101"/>
      <c r="R22" s="101"/>
      <c r="S22" s="25"/>
      <c r="T22" s="25"/>
      <c r="U22" s="102"/>
      <c r="V22" s="102"/>
      <c r="W22" s="87">
        <f t="shared" si="0"/>
        <v>0</v>
      </c>
      <c r="X22" s="87" t="s">
        <v>26</v>
      </c>
      <c r="Y22" s="87"/>
      <c r="Z22" s="103"/>
    </row>
    <row r="23" spans="1:26" ht="18.75">
      <c r="A23" s="4"/>
      <c r="B23" s="5" t="s">
        <v>31</v>
      </c>
      <c r="C23" s="6"/>
      <c r="D23" s="5"/>
      <c r="E23" s="7"/>
      <c r="F23" s="79" t="s">
        <v>26</v>
      </c>
      <c r="G23" s="206"/>
      <c r="H23" s="206"/>
      <c r="I23" s="207"/>
      <c r="J23" s="207"/>
      <c r="K23" s="208"/>
      <c r="L23" s="208"/>
      <c r="M23" s="210"/>
      <c r="N23" s="100"/>
      <c r="O23" s="24"/>
      <c r="P23" s="24"/>
      <c r="Q23" s="101"/>
      <c r="R23" s="101"/>
      <c r="S23" s="25"/>
      <c r="T23" s="25"/>
      <c r="U23" s="102"/>
      <c r="V23" s="102"/>
      <c r="W23" s="87">
        <f t="shared" si="0"/>
        <v>0</v>
      </c>
      <c r="X23" s="87" t="s">
        <v>26</v>
      </c>
      <c r="Y23" s="87"/>
      <c r="Z23" s="103"/>
    </row>
    <row r="24" spans="1:26" ht="18.75">
      <c r="A24" s="4">
        <v>19</v>
      </c>
      <c r="B24" s="5" t="s">
        <v>69</v>
      </c>
      <c r="C24" s="6"/>
      <c r="D24" s="5"/>
      <c r="E24" s="7"/>
      <c r="F24" s="79" t="s">
        <v>26</v>
      </c>
      <c r="G24" s="206"/>
      <c r="H24" s="206"/>
      <c r="I24" s="207"/>
      <c r="J24" s="207"/>
      <c r="K24" s="208"/>
      <c r="L24" s="208"/>
      <c r="M24" s="210"/>
      <c r="N24" s="100"/>
      <c r="O24" s="24"/>
      <c r="P24" s="24"/>
      <c r="Q24" s="101"/>
      <c r="R24" s="101"/>
      <c r="S24" s="25"/>
      <c r="T24" s="25"/>
      <c r="U24" s="102"/>
      <c r="V24" s="102"/>
      <c r="W24" s="87">
        <f t="shared" si="0"/>
        <v>0</v>
      </c>
      <c r="X24" s="87" t="s">
        <v>26</v>
      </c>
      <c r="Y24" s="87"/>
      <c r="Z24" s="103"/>
    </row>
    <row r="25" spans="1:26" ht="18.75">
      <c r="A25" s="4">
        <v>20</v>
      </c>
      <c r="B25" s="5" t="s">
        <v>70</v>
      </c>
      <c r="C25" s="6"/>
      <c r="D25" s="5"/>
      <c r="E25" s="7"/>
      <c r="F25" s="79" t="s">
        <v>26</v>
      </c>
      <c r="G25" s="206"/>
      <c r="H25" s="206"/>
      <c r="I25" s="207"/>
      <c r="J25" s="207"/>
      <c r="K25" s="208"/>
      <c r="L25" s="208"/>
      <c r="M25" s="210"/>
      <c r="N25" s="100"/>
      <c r="O25" s="24"/>
      <c r="P25" s="24"/>
      <c r="Q25" s="101"/>
      <c r="R25" s="101"/>
      <c r="S25" s="25"/>
      <c r="T25" s="25"/>
      <c r="U25" s="102"/>
      <c r="V25" s="102"/>
      <c r="W25" s="87">
        <f t="shared" si="0"/>
        <v>0</v>
      </c>
      <c r="X25" s="87" t="s">
        <v>26</v>
      </c>
      <c r="Y25" s="87"/>
      <c r="Z25" s="103"/>
    </row>
    <row r="26" spans="1:26" ht="18.75">
      <c r="A26" s="4">
        <v>21</v>
      </c>
      <c r="B26" s="5" t="s">
        <v>71</v>
      </c>
      <c r="C26" s="6"/>
      <c r="D26" s="5"/>
      <c r="E26" s="7"/>
      <c r="F26" s="79" t="s">
        <v>26</v>
      </c>
      <c r="G26" s="206"/>
      <c r="H26" s="206"/>
      <c r="I26" s="207"/>
      <c r="J26" s="207"/>
      <c r="K26" s="208"/>
      <c r="L26" s="208"/>
      <c r="M26" s="210"/>
      <c r="N26" s="100"/>
      <c r="O26" s="24"/>
      <c r="P26" s="24"/>
      <c r="Q26" s="101"/>
      <c r="R26" s="101"/>
      <c r="S26" s="25"/>
      <c r="T26" s="25"/>
      <c r="U26" s="102"/>
      <c r="V26" s="102"/>
      <c r="W26" s="87">
        <f t="shared" si="0"/>
        <v>0</v>
      </c>
      <c r="X26" s="87" t="s">
        <v>26</v>
      </c>
      <c r="Y26" s="87"/>
      <c r="Z26" s="103"/>
    </row>
    <row r="27" spans="1:26" ht="18.75">
      <c r="A27" s="4"/>
      <c r="B27" s="5" t="s">
        <v>72</v>
      </c>
      <c r="C27" s="6"/>
      <c r="D27" s="5"/>
      <c r="E27" s="7"/>
      <c r="F27" s="80"/>
      <c r="G27" s="211"/>
      <c r="H27" s="211"/>
      <c r="I27" s="212"/>
      <c r="J27" s="212"/>
      <c r="K27" s="208"/>
      <c r="L27" s="208"/>
      <c r="M27" s="213"/>
      <c r="N27" s="100"/>
      <c r="O27" s="24"/>
      <c r="P27" s="24"/>
      <c r="Q27" s="101"/>
      <c r="R27" s="101"/>
      <c r="S27" s="25"/>
      <c r="T27" s="25"/>
      <c r="U27" s="102"/>
      <c r="V27" s="102"/>
      <c r="W27" s="87">
        <f t="shared" si="0"/>
        <v>0</v>
      </c>
      <c r="X27" s="87" t="s">
        <v>26</v>
      </c>
      <c r="Y27" s="87"/>
      <c r="Z27" s="103"/>
    </row>
    <row r="28" spans="1:26" ht="18.75">
      <c r="A28" s="4">
        <v>22</v>
      </c>
      <c r="B28" s="5" t="s">
        <v>28</v>
      </c>
      <c r="C28" s="6"/>
      <c r="D28" s="5"/>
      <c r="E28" s="7"/>
      <c r="F28" s="79">
        <v>20000</v>
      </c>
      <c r="G28" s="206">
        <v>6</v>
      </c>
      <c r="H28" s="206">
        <v>242</v>
      </c>
      <c r="I28" s="207"/>
      <c r="J28" s="207"/>
      <c r="K28" s="208"/>
      <c r="L28" s="208"/>
      <c r="M28" s="210">
        <v>4</v>
      </c>
      <c r="N28" s="100">
        <v>86</v>
      </c>
      <c r="O28" s="24"/>
      <c r="P28" s="24"/>
      <c r="Q28" s="101"/>
      <c r="R28" s="101"/>
      <c r="S28" s="25"/>
      <c r="T28" s="25"/>
      <c r="U28" s="102"/>
      <c r="V28" s="102"/>
      <c r="W28" s="87">
        <f t="shared" si="0"/>
        <v>328</v>
      </c>
      <c r="X28" s="87">
        <f>F28-W28</f>
        <v>19672</v>
      </c>
      <c r="Y28" s="87"/>
      <c r="Z28" s="103"/>
    </row>
    <row r="29" spans="1:26" ht="18.75">
      <c r="A29" s="4">
        <v>23</v>
      </c>
      <c r="B29" s="5" t="s">
        <v>8</v>
      </c>
      <c r="C29" s="6"/>
      <c r="D29" s="5"/>
      <c r="E29" s="7"/>
      <c r="F29" s="79">
        <v>20000</v>
      </c>
      <c r="G29" s="206">
        <v>6</v>
      </c>
      <c r="H29" s="211">
        <v>232</v>
      </c>
      <c r="I29" s="212"/>
      <c r="J29" s="212"/>
      <c r="K29" s="208"/>
      <c r="L29" s="208"/>
      <c r="M29" s="210"/>
      <c r="N29" s="100"/>
      <c r="O29" s="24"/>
      <c r="P29" s="24"/>
      <c r="Q29" s="101"/>
      <c r="R29" s="101"/>
      <c r="S29" s="25"/>
      <c r="T29" s="25"/>
      <c r="U29" s="102">
        <v>232</v>
      </c>
      <c r="V29" s="102">
        <v>696</v>
      </c>
      <c r="W29" s="87">
        <f t="shared" si="0"/>
        <v>928</v>
      </c>
      <c r="X29" s="87">
        <f>F29-W29</f>
        <v>19072</v>
      </c>
      <c r="Y29" s="87"/>
      <c r="Z29" s="103"/>
    </row>
    <row r="30" spans="1:26" ht="18.75">
      <c r="A30" s="4">
        <v>24</v>
      </c>
      <c r="B30" s="5" t="s">
        <v>51</v>
      </c>
      <c r="C30" s="6"/>
      <c r="D30" s="5"/>
      <c r="E30" s="7"/>
      <c r="F30" s="79" t="s">
        <v>26</v>
      </c>
      <c r="G30" s="206"/>
      <c r="H30" s="206"/>
      <c r="I30" s="207"/>
      <c r="J30" s="207"/>
      <c r="K30" s="208"/>
      <c r="L30" s="208"/>
      <c r="M30" s="210"/>
      <c r="N30" s="100"/>
      <c r="O30" s="24"/>
      <c r="P30" s="24"/>
      <c r="Q30" s="101"/>
      <c r="R30" s="101"/>
      <c r="S30" s="25"/>
      <c r="T30" s="25"/>
      <c r="U30" s="102"/>
      <c r="V30" s="102"/>
      <c r="W30" s="87">
        <f t="shared" si="0"/>
        <v>0</v>
      </c>
      <c r="X30" s="87" t="s">
        <v>26</v>
      </c>
      <c r="Y30" s="87"/>
      <c r="Z30" s="103"/>
    </row>
    <row r="31" spans="1:26" ht="18.75">
      <c r="A31" s="4">
        <v>25</v>
      </c>
      <c r="B31" s="5" t="s">
        <v>52</v>
      </c>
      <c r="C31" s="6"/>
      <c r="D31" s="5"/>
      <c r="E31" s="7"/>
      <c r="F31" s="79" t="s">
        <v>26</v>
      </c>
      <c r="G31" s="206"/>
      <c r="H31" s="206"/>
      <c r="I31" s="207"/>
      <c r="J31" s="207"/>
      <c r="K31" s="208"/>
      <c r="L31" s="208"/>
      <c r="M31" s="210"/>
      <c r="N31" s="100"/>
      <c r="O31" s="24"/>
      <c r="P31" s="24"/>
      <c r="Q31" s="101"/>
      <c r="R31" s="101"/>
      <c r="S31" s="25"/>
      <c r="T31" s="25"/>
      <c r="U31" s="102"/>
      <c r="V31" s="102"/>
      <c r="W31" s="87">
        <f t="shared" si="0"/>
        <v>0</v>
      </c>
      <c r="X31" s="87" t="s">
        <v>26</v>
      </c>
      <c r="Y31" s="87"/>
      <c r="Z31" s="103"/>
    </row>
    <row r="32" spans="1:26" ht="18.75">
      <c r="A32" s="4">
        <v>26</v>
      </c>
      <c r="B32" s="5" t="s">
        <v>65</v>
      </c>
      <c r="C32" s="6"/>
      <c r="D32" s="5"/>
      <c r="E32" s="7"/>
      <c r="F32" s="79" t="s">
        <v>26</v>
      </c>
      <c r="G32" s="206"/>
      <c r="H32" s="206"/>
      <c r="I32" s="207"/>
      <c r="J32" s="207"/>
      <c r="K32" s="208"/>
      <c r="L32" s="208"/>
      <c r="M32" s="210"/>
      <c r="N32" s="100"/>
      <c r="O32" s="24"/>
      <c r="P32" s="24"/>
      <c r="Q32" s="101"/>
      <c r="R32" s="101"/>
      <c r="S32" s="25"/>
      <c r="T32" s="25"/>
      <c r="U32" s="102"/>
      <c r="V32" s="102"/>
      <c r="W32" s="87">
        <f t="shared" si="0"/>
        <v>0</v>
      </c>
      <c r="X32" s="87" t="s">
        <v>26</v>
      </c>
      <c r="Y32" s="87"/>
      <c r="Z32" s="103"/>
    </row>
    <row r="33" spans="1:26" ht="18.75">
      <c r="A33" s="4"/>
      <c r="B33" s="5" t="s">
        <v>66</v>
      </c>
      <c r="C33" s="6"/>
      <c r="D33" s="5"/>
      <c r="E33" s="7"/>
      <c r="F33" s="79"/>
      <c r="G33" s="206"/>
      <c r="H33" s="211"/>
      <c r="I33" s="212"/>
      <c r="J33" s="212"/>
      <c r="K33" s="208"/>
      <c r="L33" s="208"/>
      <c r="M33" s="210"/>
      <c r="N33" s="100"/>
      <c r="O33" s="24"/>
      <c r="P33" s="24"/>
      <c r="Q33" s="101"/>
      <c r="R33" s="101"/>
      <c r="S33" s="25"/>
      <c r="T33" s="25"/>
      <c r="U33" s="102"/>
      <c r="V33" s="102"/>
      <c r="W33" s="87">
        <f t="shared" si="0"/>
        <v>0</v>
      </c>
      <c r="X33" s="87" t="s">
        <v>26</v>
      </c>
      <c r="Y33" s="87"/>
      <c r="Z33" s="103"/>
    </row>
    <row r="34" spans="1:26" ht="18.75">
      <c r="A34" s="4">
        <v>27</v>
      </c>
      <c r="B34" s="5" t="s">
        <v>30</v>
      </c>
      <c r="C34" s="6"/>
      <c r="D34" s="5"/>
      <c r="E34" s="7"/>
      <c r="F34" s="79" t="s">
        <v>26</v>
      </c>
      <c r="G34" s="206"/>
      <c r="H34" s="206"/>
      <c r="I34" s="207"/>
      <c r="J34" s="207"/>
      <c r="K34" s="208"/>
      <c r="L34" s="208"/>
      <c r="M34" s="210"/>
      <c r="N34" s="100"/>
      <c r="O34" s="24"/>
      <c r="P34" s="24"/>
      <c r="Q34" s="101"/>
      <c r="R34" s="101"/>
      <c r="S34" s="25"/>
      <c r="T34" s="25"/>
      <c r="U34" s="102"/>
      <c r="V34" s="102"/>
      <c r="W34" s="87">
        <f t="shared" si="0"/>
        <v>0</v>
      </c>
      <c r="X34" s="87" t="s">
        <v>26</v>
      </c>
      <c r="Y34" s="87"/>
      <c r="Z34" s="103"/>
    </row>
    <row r="35" spans="1:26" ht="18.75">
      <c r="A35" s="4">
        <v>28</v>
      </c>
      <c r="B35" s="5" t="s">
        <v>32</v>
      </c>
      <c r="C35" s="6"/>
      <c r="D35" s="5"/>
      <c r="E35" s="7"/>
      <c r="F35" s="79" t="s">
        <v>26</v>
      </c>
      <c r="G35" s="206"/>
      <c r="H35" s="206"/>
      <c r="I35" s="207"/>
      <c r="J35" s="207"/>
      <c r="K35" s="208"/>
      <c r="L35" s="208"/>
      <c r="M35" s="210"/>
      <c r="N35" s="100"/>
      <c r="O35" s="24"/>
      <c r="P35" s="24"/>
      <c r="Q35" s="101"/>
      <c r="R35" s="101"/>
      <c r="S35" s="25"/>
      <c r="T35" s="25"/>
      <c r="U35" s="102"/>
      <c r="V35" s="102"/>
      <c r="W35" s="87">
        <f t="shared" si="0"/>
        <v>0</v>
      </c>
      <c r="X35" s="87" t="s">
        <v>26</v>
      </c>
      <c r="Y35" s="87"/>
      <c r="Z35" s="103"/>
    </row>
    <row r="36" spans="1:26" ht="18.75">
      <c r="A36" s="4">
        <v>29</v>
      </c>
      <c r="B36" s="5" t="s">
        <v>9</v>
      </c>
      <c r="C36" s="6"/>
      <c r="D36" s="5"/>
      <c r="E36" s="7"/>
      <c r="F36" s="79">
        <v>25000</v>
      </c>
      <c r="G36" s="211">
        <v>5</v>
      </c>
      <c r="H36" s="211">
        <v>180</v>
      </c>
      <c r="I36" s="212"/>
      <c r="J36" s="212"/>
      <c r="K36" s="208"/>
      <c r="L36" s="208"/>
      <c r="M36" s="210"/>
      <c r="N36" s="100"/>
      <c r="O36" s="24"/>
      <c r="P36" s="24"/>
      <c r="Q36" s="101"/>
      <c r="R36" s="101"/>
      <c r="S36" s="25"/>
      <c r="T36" s="25"/>
      <c r="U36" s="102">
        <v>2</v>
      </c>
      <c r="V36" s="102">
        <v>6</v>
      </c>
      <c r="W36" s="87">
        <f t="shared" si="0"/>
        <v>186</v>
      </c>
      <c r="X36" s="87">
        <f aca="true" t="shared" si="2" ref="X36:X41">F36-W36</f>
        <v>24814</v>
      </c>
      <c r="Y36" s="87"/>
      <c r="Z36" s="103"/>
    </row>
    <row r="37" spans="1:26" ht="18.75">
      <c r="A37" s="4">
        <v>30</v>
      </c>
      <c r="B37" s="5" t="s">
        <v>27</v>
      </c>
      <c r="C37" s="6"/>
      <c r="D37" s="5"/>
      <c r="E37" s="7"/>
      <c r="F37" s="79">
        <v>30000</v>
      </c>
      <c r="G37" s="211">
        <v>82</v>
      </c>
      <c r="H37" s="206">
        <v>3026</v>
      </c>
      <c r="I37" s="207"/>
      <c r="J37" s="207"/>
      <c r="K37" s="208"/>
      <c r="L37" s="208"/>
      <c r="M37" s="210"/>
      <c r="N37" s="100"/>
      <c r="O37" s="24"/>
      <c r="P37" s="24"/>
      <c r="Q37" s="101"/>
      <c r="R37" s="101"/>
      <c r="S37" s="25"/>
      <c r="T37" s="25"/>
      <c r="U37" s="102"/>
      <c r="V37" s="102"/>
      <c r="W37" s="87">
        <f t="shared" si="0"/>
        <v>3026</v>
      </c>
      <c r="X37" s="87">
        <f t="shared" si="2"/>
        <v>26974</v>
      </c>
      <c r="Y37" s="87"/>
      <c r="Z37" s="103"/>
    </row>
    <row r="38" spans="1:26" ht="18.75">
      <c r="A38" s="4">
        <v>31</v>
      </c>
      <c r="B38" s="5" t="s">
        <v>39</v>
      </c>
      <c r="C38" s="6"/>
      <c r="D38" s="5"/>
      <c r="E38" s="7"/>
      <c r="F38" s="79">
        <v>2000</v>
      </c>
      <c r="G38" s="211"/>
      <c r="H38" s="206"/>
      <c r="I38" s="212"/>
      <c r="J38" s="212"/>
      <c r="K38" s="208"/>
      <c r="L38" s="208"/>
      <c r="M38" s="210"/>
      <c r="N38" s="100"/>
      <c r="O38" s="24"/>
      <c r="P38" s="24"/>
      <c r="Q38" s="101"/>
      <c r="R38" s="101"/>
      <c r="S38" s="25"/>
      <c r="T38" s="25"/>
      <c r="U38" s="102"/>
      <c r="V38" s="102"/>
      <c r="W38" s="87">
        <f t="shared" si="0"/>
        <v>0</v>
      </c>
      <c r="X38" s="87">
        <f t="shared" si="2"/>
        <v>2000</v>
      </c>
      <c r="Y38" s="87"/>
      <c r="Z38" s="103"/>
    </row>
    <row r="39" spans="1:26" ht="18.75">
      <c r="A39" s="4">
        <v>32</v>
      </c>
      <c r="B39" s="5" t="s">
        <v>10</v>
      </c>
      <c r="C39" s="6"/>
      <c r="D39" s="5"/>
      <c r="E39" s="7"/>
      <c r="F39" s="79">
        <v>30000</v>
      </c>
      <c r="G39" s="211">
        <v>7</v>
      </c>
      <c r="H39" s="206">
        <v>450</v>
      </c>
      <c r="I39" s="207"/>
      <c r="J39" s="207"/>
      <c r="K39" s="208"/>
      <c r="L39" s="208"/>
      <c r="M39" s="210">
        <v>2</v>
      </c>
      <c r="N39" s="100">
        <v>152</v>
      </c>
      <c r="O39" s="24"/>
      <c r="P39" s="24"/>
      <c r="Q39" s="101"/>
      <c r="R39" s="101"/>
      <c r="S39" s="25"/>
      <c r="T39" s="25"/>
      <c r="U39" s="102">
        <v>40</v>
      </c>
      <c r="V39" s="102">
        <v>123</v>
      </c>
      <c r="W39" s="87">
        <f t="shared" si="0"/>
        <v>725</v>
      </c>
      <c r="X39" s="87">
        <f t="shared" si="2"/>
        <v>29275</v>
      </c>
      <c r="Y39" s="87"/>
      <c r="Z39" s="103"/>
    </row>
    <row r="40" spans="1:26" ht="18.75">
      <c r="A40" s="4">
        <v>33</v>
      </c>
      <c r="B40" s="5" t="s">
        <v>18</v>
      </c>
      <c r="C40" s="6"/>
      <c r="D40" s="5"/>
      <c r="E40" s="7"/>
      <c r="F40" s="79">
        <v>250000</v>
      </c>
      <c r="G40" s="211">
        <v>186</v>
      </c>
      <c r="H40" s="206">
        <v>6899</v>
      </c>
      <c r="I40" s="207"/>
      <c r="J40" s="207"/>
      <c r="K40" s="208"/>
      <c r="L40" s="208"/>
      <c r="M40" s="210">
        <v>7</v>
      </c>
      <c r="N40" s="100">
        <v>114</v>
      </c>
      <c r="O40" s="24"/>
      <c r="P40" s="24"/>
      <c r="Q40" s="101"/>
      <c r="R40" s="101"/>
      <c r="S40" s="25"/>
      <c r="T40" s="25"/>
      <c r="U40" s="102">
        <v>1</v>
      </c>
      <c r="V40" s="102">
        <v>5</v>
      </c>
      <c r="W40" s="87">
        <f t="shared" si="0"/>
        <v>7018</v>
      </c>
      <c r="X40" s="87">
        <f t="shared" si="2"/>
        <v>242982</v>
      </c>
      <c r="Y40" s="87"/>
      <c r="Z40" s="103"/>
    </row>
    <row r="41" spans="1:26" ht="18.75">
      <c r="A41" s="4">
        <v>34</v>
      </c>
      <c r="B41" s="5" t="s">
        <v>17</v>
      </c>
      <c r="C41" s="6"/>
      <c r="D41" s="5"/>
      <c r="E41" s="7"/>
      <c r="F41" s="79">
        <v>55000</v>
      </c>
      <c r="G41" s="211">
        <v>29</v>
      </c>
      <c r="H41" s="206">
        <v>1073</v>
      </c>
      <c r="I41" s="207"/>
      <c r="J41" s="207"/>
      <c r="K41" s="208"/>
      <c r="L41" s="208"/>
      <c r="M41" s="210"/>
      <c r="N41" s="100"/>
      <c r="O41" s="24"/>
      <c r="P41" s="24"/>
      <c r="Q41" s="101"/>
      <c r="R41" s="101"/>
      <c r="S41" s="25"/>
      <c r="T41" s="25"/>
      <c r="U41" s="102"/>
      <c r="V41" s="102"/>
      <c r="W41" s="87">
        <f t="shared" si="0"/>
        <v>1073</v>
      </c>
      <c r="X41" s="87">
        <f t="shared" si="2"/>
        <v>53927</v>
      </c>
      <c r="Y41" s="87"/>
      <c r="Z41" s="103"/>
    </row>
    <row r="42" spans="1:26" ht="18.75">
      <c r="A42" s="4">
        <v>35</v>
      </c>
      <c r="B42" s="5" t="s">
        <v>80</v>
      </c>
      <c r="C42" s="6"/>
      <c r="D42" s="5"/>
      <c r="E42" s="7"/>
      <c r="F42" s="79" t="s">
        <v>26</v>
      </c>
      <c r="G42" s="206"/>
      <c r="H42" s="206"/>
      <c r="I42" s="207"/>
      <c r="J42" s="207"/>
      <c r="K42" s="208"/>
      <c r="L42" s="208"/>
      <c r="M42" s="210"/>
      <c r="N42" s="100"/>
      <c r="O42" s="24"/>
      <c r="P42" s="24"/>
      <c r="Q42" s="101"/>
      <c r="R42" s="101"/>
      <c r="S42" s="25"/>
      <c r="T42" s="25"/>
      <c r="U42" s="102"/>
      <c r="V42" s="102"/>
      <c r="W42" s="87">
        <f t="shared" si="0"/>
        <v>0</v>
      </c>
      <c r="X42" s="87" t="s">
        <v>26</v>
      </c>
      <c r="Y42" s="87"/>
      <c r="Z42" s="103"/>
    </row>
    <row r="43" spans="1:26" ht="18.75">
      <c r="A43" s="4">
        <v>36</v>
      </c>
      <c r="B43" s="5" t="s">
        <v>63</v>
      </c>
      <c r="C43" s="6"/>
      <c r="D43" s="5"/>
      <c r="E43" s="7"/>
      <c r="F43" s="79" t="s">
        <v>26</v>
      </c>
      <c r="G43" s="206"/>
      <c r="H43" s="206"/>
      <c r="I43" s="207"/>
      <c r="J43" s="207"/>
      <c r="K43" s="208"/>
      <c r="L43" s="208"/>
      <c r="M43" s="210"/>
      <c r="N43" s="100"/>
      <c r="O43" s="24"/>
      <c r="P43" s="24"/>
      <c r="Q43" s="101"/>
      <c r="R43" s="101"/>
      <c r="S43" s="25"/>
      <c r="T43" s="25"/>
      <c r="U43" s="102"/>
      <c r="V43" s="102"/>
      <c r="W43" s="87">
        <f t="shared" si="0"/>
        <v>0</v>
      </c>
      <c r="X43" s="87" t="s">
        <v>26</v>
      </c>
      <c r="Y43" s="87"/>
      <c r="Z43" s="103"/>
    </row>
    <row r="44" spans="1:26" ht="18.75">
      <c r="A44" s="4">
        <v>37</v>
      </c>
      <c r="B44" s="5" t="s">
        <v>61</v>
      </c>
      <c r="C44" s="6"/>
      <c r="D44" s="5"/>
      <c r="E44" s="7"/>
      <c r="F44" s="79" t="s">
        <v>26</v>
      </c>
      <c r="G44" s="206"/>
      <c r="H44" s="206"/>
      <c r="I44" s="207"/>
      <c r="J44" s="207"/>
      <c r="K44" s="208"/>
      <c r="L44" s="208"/>
      <c r="M44" s="210"/>
      <c r="N44" s="100"/>
      <c r="O44" s="24"/>
      <c r="P44" s="24"/>
      <c r="Q44" s="101"/>
      <c r="R44" s="101"/>
      <c r="S44" s="25"/>
      <c r="T44" s="25"/>
      <c r="U44" s="102"/>
      <c r="V44" s="102"/>
      <c r="W44" s="87">
        <f t="shared" si="0"/>
        <v>0</v>
      </c>
      <c r="X44" s="87" t="s">
        <v>26</v>
      </c>
      <c r="Y44" s="87"/>
      <c r="Z44" s="103"/>
    </row>
    <row r="45" spans="1:26" ht="18.75">
      <c r="A45" s="4">
        <v>38</v>
      </c>
      <c r="B45" s="5" t="s">
        <v>55</v>
      </c>
      <c r="C45" s="6"/>
      <c r="D45" s="5"/>
      <c r="E45" s="7"/>
      <c r="F45" s="79" t="s">
        <v>26</v>
      </c>
      <c r="G45" s="206"/>
      <c r="H45" s="206"/>
      <c r="I45" s="207"/>
      <c r="J45" s="207"/>
      <c r="K45" s="208"/>
      <c r="L45" s="208"/>
      <c r="M45" s="210"/>
      <c r="N45" s="100"/>
      <c r="O45" s="24"/>
      <c r="P45" s="24"/>
      <c r="Q45" s="101"/>
      <c r="R45" s="101"/>
      <c r="S45" s="25"/>
      <c r="T45" s="25"/>
      <c r="U45" s="102"/>
      <c r="V45" s="102"/>
      <c r="W45" s="87">
        <f t="shared" si="0"/>
        <v>0</v>
      </c>
      <c r="X45" s="87" t="s">
        <v>26</v>
      </c>
      <c r="Y45" s="87"/>
      <c r="Z45" s="103"/>
    </row>
    <row r="46" spans="1:26" ht="18.75">
      <c r="A46" s="4">
        <v>39</v>
      </c>
      <c r="B46" s="5" t="s">
        <v>59</v>
      </c>
      <c r="C46" s="6"/>
      <c r="D46" s="5"/>
      <c r="E46" s="7"/>
      <c r="F46" s="79" t="s">
        <v>26</v>
      </c>
      <c r="G46" s="206"/>
      <c r="H46" s="206"/>
      <c r="I46" s="207"/>
      <c r="J46" s="207"/>
      <c r="K46" s="208"/>
      <c r="L46" s="208"/>
      <c r="M46" s="210"/>
      <c r="N46" s="100"/>
      <c r="O46" s="24"/>
      <c r="P46" s="24"/>
      <c r="Q46" s="101"/>
      <c r="R46" s="101"/>
      <c r="S46" s="25"/>
      <c r="T46" s="25"/>
      <c r="U46" s="102"/>
      <c r="V46" s="102"/>
      <c r="W46" s="87">
        <f t="shared" si="0"/>
        <v>0</v>
      </c>
      <c r="X46" s="87" t="s">
        <v>26</v>
      </c>
      <c r="Y46" s="87"/>
      <c r="Z46" s="103"/>
    </row>
    <row r="47" spans="1:26" ht="18.75">
      <c r="A47" s="4">
        <v>40</v>
      </c>
      <c r="B47" s="5" t="s">
        <v>64</v>
      </c>
      <c r="C47" s="6"/>
      <c r="D47" s="5"/>
      <c r="E47" s="7"/>
      <c r="F47" s="79" t="s">
        <v>26</v>
      </c>
      <c r="G47" s="206"/>
      <c r="H47" s="206"/>
      <c r="I47" s="207"/>
      <c r="J47" s="207"/>
      <c r="K47" s="208"/>
      <c r="L47" s="208"/>
      <c r="M47" s="210"/>
      <c r="N47" s="100"/>
      <c r="O47" s="24"/>
      <c r="P47" s="24"/>
      <c r="Q47" s="101"/>
      <c r="R47" s="101"/>
      <c r="S47" s="25"/>
      <c r="T47" s="25"/>
      <c r="U47" s="102"/>
      <c r="V47" s="102"/>
      <c r="W47" s="87">
        <f t="shared" si="0"/>
        <v>0</v>
      </c>
      <c r="X47" s="87" t="s">
        <v>26</v>
      </c>
      <c r="Y47" s="87"/>
      <c r="Z47" s="103"/>
    </row>
    <row r="48" spans="1:26" ht="18.75">
      <c r="A48" s="4">
        <v>41</v>
      </c>
      <c r="B48" s="5" t="s">
        <v>79</v>
      </c>
      <c r="C48" s="6"/>
      <c r="D48" s="5"/>
      <c r="E48" s="7"/>
      <c r="F48" s="79" t="s">
        <v>26</v>
      </c>
      <c r="G48" s="206"/>
      <c r="H48" s="206"/>
      <c r="I48" s="207"/>
      <c r="J48" s="207"/>
      <c r="K48" s="208"/>
      <c r="L48" s="208"/>
      <c r="M48" s="210"/>
      <c r="N48" s="100"/>
      <c r="O48" s="24"/>
      <c r="P48" s="24"/>
      <c r="Q48" s="101"/>
      <c r="R48" s="101"/>
      <c r="S48" s="25"/>
      <c r="T48" s="25"/>
      <c r="U48" s="102"/>
      <c r="V48" s="102"/>
      <c r="W48" s="87">
        <f t="shared" si="0"/>
        <v>0</v>
      </c>
      <c r="X48" s="87" t="s">
        <v>26</v>
      </c>
      <c r="Y48" s="87"/>
      <c r="Z48" s="103"/>
    </row>
    <row r="49" spans="1:26" s="17" customFormat="1" ht="18.75">
      <c r="A49" s="13">
        <v>42</v>
      </c>
      <c r="B49" s="14" t="s">
        <v>11</v>
      </c>
      <c r="C49" s="15"/>
      <c r="D49" s="14"/>
      <c r="E49" s="16"/>
      <c r="F49" s="79">
        <v>80000</v>
      </c>
      <c r="G49" s="211">
        <v>63</v>
      </c>
      <c r="H49" s="206">
        <v>2631</v>
      </c>
      <c r="I49" s="207"/>
      <c r="J49" s="207"/>
      <c r="K49" s="208"/>
      <c r="L49" s="208"/>
      <c r="M49" s="210">
        <v>1</v>
      </c>
      <c r="N49" s="100">
        <v>22</v>
      </c>
      <c r="O49" s="24"/>
      <c r="P49" s="24"/>
      <c r="Q49" s="101"/>
      <c r="R49" s="101"/>
      <c r="S49" s="25"/>
      <c r="T49" s="25"/>
      <c r="U49" s="102"/>
      <c r="V49" s="102"/>
      <c r="W49" s="87">
        <f t="shared" si="0"/>
        <v>2653</v>
      </c>
      <c r="X49" s="87">
        <f>F49-W49</f>
        <v>77347</v>
      </c>
      <c r="Y49" s="87"/>
      <c r="Z49" s="104"/>
    </row>
    <row r="50" spans="1:150" s="18" customFormat="1" ht="18.75">
      <c r="A50" s="13">
        <v>43</v>
      </c>
      <c r="B50" s="14" t="s">
        <v>33</v>
      </c>
      <c r="C50" s="15"/>
      <c r="D50" s="14"/>
      <c r="E50" s="16"/>
      <c r="F50" s="79">
        <v>80000</v>
      </c>
      <c r="G50" s="211">
        <v>33</v>
      </c>
      <c r="H50" s="206">
        <v>1291</v>
      </c>
      <c r="I50" s="207">
        <v>9</v>
      </c>
      <c r="J50" s="207">
        <v>486</v>
      </c>
      <c r="K50" s="208"/>
      <c r="L50" s="208"/>
      <c r="M50" s="210"/>
      <c r="N50" s="100"/>
      <c r="O50" s="24"/>
      <c r="P50" s="24"/>
      <c r="Q50" s="101"/>
      <c r="R50" s="101"/>
      <c r="S50" s="25"/>
      <c r="T50" s="25"/>
      <c r="U50" s="102"/>
      <c r="V50" s="102"/>
      <c r="W50" s="87">
        <f t="shared" si="0"/>
        <v>1777</v>
      </c>
      <c r="X50" s="87"/>
      <c r="Y50" s="87"/>
      <c r="Z50" s="105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</row>
    <row r="51" spans="1:26" ht="18.75">
      <c r="A51" s="4">
        <v>44</v>
      </c>
      <c r="B51" s="5" t="s">
        <v>12</v>
      </c>
      <c r="C51" s="6"/>
      <c r="D51" s="5"/>
      <c r="E51" s="7"/>
      <c r="F51" s="79">
        <v>100000</v>
      </c>
      <c r="G51" s="211">
        <v>8</v>
      </c>
      <c r="H51" s="206">
        <v>571</v>
      </c>
      <c r="I51" s="207"/>
      <c r="J51" s="207"/>
      <c r="K51" s="208"/>
      <c r="L51" s="208"/>
      <c r="M51" s="210">
        <v>51</v>
      </c>
      <c r="N51" s="100">
        <v>904</v>
      </c>
      <c r="O51" s="24"/>
      <c r="P51" s="24"/>
      <c r="Q51" s="101"/>
      <c r="R51" s="101"/>
      <c r="S51" s="25"/>
      <c r="T51" s="25"/>
      <c r="U51" s="102"/>
      <c r="V51" s="102"/>
      <c r="W51" s="87">
        <f t="shared" si="0"/>
        <v>1475</v>
      </c>
      <c r="X51" s="87">
        <f>F51-W51</f>
        <v>98525</v>
      </c>
      <c r="Y51" s="87"/>
      <c r="Z51" s="103"/>
    </row>
    <row r="52" spans="1:26" ht="18.75">
      <c r="A52" s="4">
        <v>45</v>
      </c>
      <c r="B52" s="5" t="s">
        <v>37</v>
      </c>
      <c r="C52" s="6"/>
      <c r="D52" s="5"/>
      <c r="E52" s="7"/>
      <c r="F52" s="79">
        <v>20000</v>
      </c>
      <c r="G52" s="211">
        <v>7</v>
      </c>
      <c r="H52" s="206">
        <v>369</v>
      </c>
      <c r="I52" s="207"/>
      <c r="J52" s="207"/>
      <c r="K52" s="208"/>
      <c r="L52" s="208"/>
      <c r="M52" s="210"/>
      <c r="N52" s="100"/>
      <c r="O52" s="24"/>
      <c r="P52" s="24"/>
      <c r="Q52" s="101"/>
      <c r="R52" s="101"/>
      <c r="S52" s="25"/>
      <c r="T52" s="25"/>
      <c r="U52" s="102"/>
      <c r="V52" s="102"/>
      <c r="W52" s="87">
        <f t="shared" si="0"/>
        <v>369</v>
      </c>
      <c r="X52" s="87">
        <f>F52-W52</f>
        <v>19631</v>
      </c>
      <c r="Y52" s="87"/>
      <c r="Z52" s="103"/>
    </row>
    <row r="53" spans="1:26" ht="18.75">
      <c r="A53" s="4">
        <v>46</v>
      </c>
      <c r="B53" s="5" t="s">
        <v>107</v>
      </c>
      <c r="C53" s="6"/>
      <c r="D53" s="5"/>
      <c r="E53" s="7"/>
      <c r="F53" s="79" t="s">
        <v>26</v>
      </c>
      <c r="G53" s="206"/>
      <c r="H53" s="206"/>
      <c r="I53" s="207"/>
      <c r="J53" s="207"/>
      <c r="K53" s="208"/>
      <c r="L53" s="208"/>
      <c r="M53" s="210"/>
      <c r="N53" s="100"/>
      <c r="O53" s="24"/>
      <c r="P53" s="24"/>
      <c r="Q53" s="101"/>
      <c r="R53" s="101"/>
      <c r="S53" s="25"/>
      <c r="T53" s="25"/>
      <c r="U53" s="102"/>
      <c r="V53" s="102"/>
      <c r="W53" s="87">
        <f t="shared" si="0"/>
        <v>0</v>
      </c>
      <c r="X53" s="87" t="s">
        <v>26</v>
      </c>
      <c r="Y53" s="87"/>
      <c r="Z53" s="103"/>
    </row>
    <row r="54" spans="1:26" ht="18.75">
      <c r="A54" s="4">
        <v>47</v>
      </c>
      <c r="B54" s="5" t="s">
        <v>53</v>
      </c>
      <c r="C54" s="6"/>
      <c r="D54" s="5"/>
      <c r="E54" s="7"/>
      <c r="F54" s="79" t="s">
        <v>26</v>
      </c>
      <c r="G54" s="206"/>
      <c r="H54" s="206"/>
      <c r="I54" s="207"/>
      <c r="J54" s="207"/>
      <c r="K54" s="208"/>
      <c r="L54" s="208"/>
      <c r="M54" s="210"/>
      <c r="N54" s="100"/>
      <c r="O54" s="24"/>
      <c r="P54" s="24"/>
      <c r="Q54" s="101"/>
      <c r="R54" s="101"/>
      <c r="S54" s="25"/>
      <c r="T54" s="25"/>
      <c r="U54" s="102"/>
      <c r="V54" s="102"/>
      <c r="W54" s="87">
        <f t="shared" si="0"/>
        <v>0</v>
      </c>
      <c r="X54" s="87" t="s">
        <v>26</v>
      </c>
      <c r="Y54" s="87"/>
      <c r="Z54" s="103"/>
    </row>
    <row r="55" spans="1:26" ht="18.75">
      <c r="A55" s="4">
        <v>48</v>
      </c>
      <c r="B55" s="5" t="s">
        <v>47</v>
      </c>
      <c r="C55" s="6"/>
      <c r="D55" s="5"/>
      <c r="E55" s="7"/>
      <c r="F55" s="79" t="s">
        <v>26</v>
      </c>
      <c r="G55" s="206"/>
      <c r="H55" s="206"/>
      <c r="I55" s="207"/>
      <c r="J55" s="207"/>
      <c r="K55" s="208"/>
      <c r="L55" s="208"/>
      <c r="M55" s="210"/>
      <c r="N55" s="100"/>
      <c r="O55" s="24"/>
      <c r="P55" s="24"/>
      <c r="Q55" s="101"/>
      <c r="R55" s="101"/>
      <c r="S55" s="25"/>
      <c r="T55" s="25"/>
      <c r="U55" s="102"/>
      <c r="V55" s="102"/>
      <c r="W55" s="87">
        <f t="shared" si="0"/>
        <v>0</v>
      </c>
      <c r="X55" s="87" t="s">
        <v>26</v>
      </c>
      <c r="Y55" s="87"/>
      <c r="Z55" s="103"/>
    </row>
    <row r="56" spans="1:26" ht="18.75">
      <c r="A56" s="4">
        <v>49</v>
      </c>
      <c r="B56" s="5" t="s">
        <v>16</v>
      </c>
      <c r="C56" s="6"/>
      <c r="D56" s="5"/>
      <c r="E56" s="7"/>
      <c r="F56" s="79">
        <v>5000</v>
      </c>
      <c r="G56" s="206"/>
      <c r="H56" s="206"/>
      <c r="I56" s="207"/>
      <c r="J56" s="207"/>
      <c r="K56" s="208"/>
      <c r="L56" s="208"/>
      <c r="M56" s="210"/>
      <c r="N56" s="100"/>
      <c r="O56" s="24"/>
      <c r="P56" s="24"/>
      <c r="Q56" s="101"/>
      <c r="R56" s="101"/>
      <c r="S56" s="25"/>
      <c r="T56" s="25"/>
      <c r="U56" s="102"/>
      <c r="V56" s="102"/>
      <c r="W56" s="87">
        <f t="shared" si="0"/>
        <v>0</v>
      </c>
      <c r="X56" s="87">
        <f aca="true" t="shared" si="3" ref="X56:X66">F56-W56</f>
        <v>5000</v>
      </c>
      <c r="Y56" s="87"/>
      <c r="Z56" s="103"/>
    </row>
    <row r="57" spans="1:26" ht="18.75">
      <c r="A57" s="4">
        <v>50</v>
      </c>
      <c r="B57" s="5" t="s">
        <v>13</v>
      </c>
      <c r="C57" s="6"/>
      <c r="D57" s="5"/>
      <c r="E57" s="7"/>
      <c r="F57" s="79">
        <v>40000</v>
      </c>
      <c r="G57" s="206">
        <v>57</v>
      </c>
      <c r="H57" s="206">
        <v>2684</v>
      </c>
      <c r="I57" s="207"/>
      <c r="J57" s="207"/>
      <c r="K57" s="208"/>
      <c r="L57" s="208"/>
      <c r="M57" s="210"/>
      <c r="N57" s="100"/>
      <c r="O57" s="24"/>
      <c r="P57" s="24"/>
      <c r="Q57" s="101"/>
      <c r="R57" s="101"/>
      <c r="S57" s="25"/>
      <c r="T57" s="25"/>
      <c r="U57" s="102">
        <v>1</v>
      </c>
      <c r="V57" s="102">
        <v>5</v>
      </c>
      <c r="W57" s="87">
        <f t="shared" si="0"/>
        <v>2689</v>
      </c>
      <c r="X57" s="87">
        <f t="shared" si="3"/>
        <v>37311</v>
      </c>
      <c r="Y57" s="87"/>
      <c r="Z57" s="103"/>
    </row>
    <row r="58" spans="1:26" ht="18.75">
      <c r="A58" s="4">
        <v>51</v>
      </c>
      <c r="B58" s="5" t="s">
        <v>14</v>
      </c>
      <c r="C58" s="6"/>
      <c r="D58" s="5"/>
      <c r="E58" s="7"/>
      <c r="F58" s="79">
        <v>25000</v>
      </c>
      <c r="G58" s="206">
        <v>9</v>
      </c>
      <c r="H58" s="206">
        <v>318</v>
      </c>
      <c r="I58" s="207">
        <v>4</v>
      </c>
      <c r="J58" s="207">
        <v>230</v>
      </c>
      <c r="K58" s="208"/>
      <c r="L58" s="208"/>
      <c r="M58" s="210"/>
      <c r="N58" s="100"/>
      <c r="O58" s="24"/>
      <c r="P58" s="24"/>
      <c r="Q58" s="101"/>
      <c r="R58" s="101"/>
      <c r="S58" s="25"/>
      <c r="T58" s="25"/>
      <c r="U58" s="102"/>
      <c r="V58" s="102"/>
      <c r="W58" s="87">
        <f t="shared" si="0"/>
        <v>548</v>
      </c>
      <c r="X58" s="87">
        <f t="shared" si="3"/>
        <v>24452</v>
      </c>
      <c r="Y58" s="87"/>
      <c r="Z58" s="103"/>
    </row>
    <row r="59" spans="1:26" ht="18.75">
      <c r="A59" s="4">
        <v>52</v>
      </c>
      <c r="B59" s="5" t="s">
        <v>44</v>
      </c>
      <c r="C59" s="6"/>
      <c r="D59" s="5"/>
      <c r="E59" s="7"/>
      <c r="F59" s="79">
        <v>30000</v>
      </c>
      <c r="G59" s="206">
        <v>22</v>
      </c>
      <c r="H59" s="206">
        <v>1306</v>
      </c>
      <c r="I59" s="207">
        <v>39</v>
      </c>
      <c r="J59" s="207">
        <v>2761</v>
      </c>
      <c r="K59" s="208"/>
      <c r="L59" s="208"/>
      <c r="M59" s="210"/>
      <c r="N59" s="100"/>
      <c r="O59" s="24"/>
      <c r="P59" s="24"/>
      <c r="Q59" s="101"/>
      <c r="R59" s="101"/>
      <c r="S59" s="25"/>
      <c r="T59" s="25"/>
      <c r="U59" s="102"/>
      <c r="V59" s="102"/>
      <c r="W59" s="87">
        <f t="shared" si="0"/>
        <v>4067</v>
      </c>
      <c r="X59" s="87">
        <f t="shared" si="3"/>
        <v>25933</v>
      </c>
      <c r="Y59" s="87"/>
      <c r="Z59" s="103"/>
    </row>
    <row r="60" spans="1:26" ht="18.75">
      <c r="A60" s="4">
        <v>53</v>
      </c>
      <c r="B60" s="5" t="s">
        <v>15</v>
      </c>
      <c r="C60" s="6"/>
      <c r="D60" s="5"/>
      <c r="E60" s="7"/>
      <c r="F60" s="79">
        <v>40000</v>
      </c>
      <c r="G60" s="206">
        <v>115</v>
      </c>
      <c r="H60" s="206">
        <v>4045</v>
      </c>
      <c r="I60" s="207"/>
      <c r="J60" s="207"/>
      <c r="K60" s="208"/>
      <c r="L60" s="208"/>
      <c r="M60" s="210">
        <v>8</v>
      </c>
      <c r="N60" s="100">
        <v>144</v>
      </c>
      <c r="O60" s="24"/>
      <c r="P60" s="24"/>
      <c r="Q60" s="101"/>
      <c r="R60" s="101"/>
      <c r="S60" s="25"/>
      <c r="T60" s="25"/>
      <c r="U60" s="102">
        <v>2399</v>
      </c>
      <c r="V60" s="102">
        <v>7279</v>
      </c>
      <c r="W60" s="87">
        <f t="shared" si="0"/>
        <v>11468</v>
      </c>
      <c r="X60" s="87">
        <f t="shared" si="3"/>
        <v>28532</v>
      </c>
      <c r="Y60" s="87"/>
      <c r="Z60" s="103"/>
    </row>
    <row r="61" spans="1:26" ht="18.75">
      <c r="A61" s="4">
        <v>54</v>
      </c>
      <c r="B61" s="5" t="s">
        <v>48</v>
      </c>
      <c r="C61" s="6"/>
      <c r="D61" s="5"/>
      <c r="E61" s="7"/>
      <c r="F61" s="79">
        <v>120000</v>
      </c>
      <c r="G61" s="206"/>
      <c r="H61" s="206"/>
      <c r="I61" s="207"/>
      <c r="J61" s="207"/>
      <c r="K61" s="208"/>
      <c r="L61" s="208"/>
      <c r="M61" s="210"/>
      <c r="N61" s="100"/>
      <c r="O61" s="24"/>
      <c r="P61" s="24"/>
      <c r="Q61" s="101"/>
      <c r="R61" s="101"/>
      <c r="S61" s="25"/>
      <c r="T61" s="25"/>
      <c r="U61" s="102"/>
      <c r="V61" s="102"/>
      <c r="W61" s="87">
        <f t="shared" si="0"/>
        <v>0</v>
      </c>
      <c r="X61" s="87">
        <f t="shared" si="3"/>
        <v>120000</v>
      </c>
      <c r="Y61" s="87"/>
      <c r="Z61" s="103"/>
    </row>
    <row r="62" spans="1:26" ht="18.75">
      <c r="A62" s="4">
        <v>55</v>
      </c>
      <c r="B62" s="5" t="s">
        <v>42</v>
      </c>
      <c r="C62" s="6"/>
      <c r="D62" s="5"/>
      <c r="E62" s="7"/>
      <c r="F62" s="79">
        <v>10000</v>
      </c>
      <c r="G62" s="206">
        <v>3</v>
      </c>
      <c r="H62" s="206">
        <v>314</v>
      </c>
      <c r="I62" s="207"/>
      <c r="J62" s="207"/>
      <c r="K62" s="208"/>
      <c r="L62" s="208"/>
      <c r="M62" s="210"/>
      <c r="N62" s="100"/>
      <c r="O62" s="24"/>
      <c r="P62" s="24"/>
      <c r="Q62" s="101"/>
      <c r="R62" s="101"/>
      <c r="S62" s="25"/>
      <c r="T62" s="25"/>
      <c r="U62" s="102"/>
      <c r="V62" s="102"/>
      <c r="W62" s="87">
        <f t="shared" si="0"/>
        <v>314</v>
      </c>
      <c r="X62" s="87">
        <f t="shared" si="3"/>
        <v>9686</v>
      </c>
      <c r="Y62" s="87"/>
      <c r="Z62" s="103"/>
    </row>
    <row r="63" spans="1:26" ht="18.75">
      <c r="A63" s="4">
        <v>56</v>
      </c>
      <c r="B63" s="5" t="s">
        <v>23</v>
      </c>
      <c r="C63" s="6"/>
      <c r="D63" s="5"/>
      <c r="E63" s="7"/>
      <c r="F63" s="79">
        <v>70000</v>
      </c>
      <c r="G63" s="206"/>
      <c r="H63" s="206"/>
      <c r="I63" s="207">
        <v>110</v>
      </c>
      <c r="J63" s="207">
        <v>5758</v>
      </c>
      <c r="K63" s="208"/>
      <c r="L63" s="208"/>
      <c r="M63" s="210">
        <v>11</v>
      </c>
      <c r="N63" s="100">
        <v>176</v>
      </c>
      <c r="O63" s="24"/>
      <c r="P63" s="24"/>
      <c r="Q63" s="101"/>
      <c r="R63" s="101"/>
      <c r="S63" s="25"/>
      <c r="T63" s="25"/>
      <c r="U63" s="102"/>
      <c r="V63" s="102"/>
      <c r="W63" s="87">
        <f t="shared" si="0"/>
        <v>5934</v>
      </c>
      <c r="X63" s="87">
        <f t="shared" si="3"/>
        <v>64066</v>
      </c>
      <c r="Y63" s="87"/>
      <c r="Z63" s="103"/>
    </row>
    <row r="64" spans="1:26" ht="18.75">
      <c r="A64" s="4">
        <v>57</v>
      </c>
      <c r="B64" s="5" t="s">
        <v>41</v>
      </c>
      <c r="C64" s="6"/>
      <c r="D64" s="5"/>
      <c r="E64" s="7"/>
      <c r="F64" s="79">
        <v>10000</v>
      </c>
      <c r="G64" s="211"/>
      <c r="H64" s="211"/>
      <c r="I64" s="212"/>
      <c r="J64" s="212"/>
      <c r="K64" s="208"/>
      <c r="L64" s="208"/>
      <c r="M64" s="210"/>
      <c r="N64" s="100"/>
      <c r="O64" s="24"/>
      <c r="P64" s="24"/>
      <c r="Q64" s="101"/>
      <c r="R64" s="101"/>
      <c r="S64" s="25"/>
      <c r="T64" s="25"/>
      <c r="U64" s="102"/>
      <c r="V64" s="102"/>
      <c r="W64" s="87">
        <f t="shared" si="0"/>
        <v>0</v>
      </c>
      <c r="X64" s="87">
        <f t="shared" si="3"/>
        <v>10000</v>
      </c>
      <c r="Y64" s="87"/>
      <c r="Z64" s="103"/>
    </row>
    <row r="65" spans="1:26" ht="18.75">
      <c r="A65" s="4">
        <v>58</v>
      </c>
      <c r="B65" s="5" t="s">
        <v>45</v>
      </c>
      <c r="C65" s="6"/>
      <c r="D65" s="5"/>
      <c r="E65" s="7"/>
      <c r="F65" s="79">
        <v>5000</v>
      </c>
      <c r="G65" s="211">
        <v>15</v>
      </c>
      <c r="H65" s="211">
        <v>510</v>
      </c>
      <c r="I65" s="212">
        <v>14</v>
      </c>
      <c r="J65" s="212">
        <v>853</v>
      </c>
      <c r="K65" s="208"/>
      <c r="L65" s="208"/>
      <c r="M65" s="210"/>
      <c r="N65" s="100"/>
      <c r="O65" s="24"/>
      <c r="P65" s="24"/>
      <c r="Q65" s="101"/>
      <c r="R65" s="101"/>
      <c r="S65" s="25"/>
      <c r="T65" s="25"/>
      <c r="U65" s="102"/>
      <c r="V65" s="102"/>
      <c r="W65" s="87">
        <f t="shared" si="0"/>
        <v>1363</v>
      </c>
      <c r="X65" s="89">
        <f t="shared" si="3"/>
        <v>3637</v>
      </c>
      <c r="Y65" s="89"/>
      <c r="Z65" s="103"/>
    </row>
    <row r="66" spans="1:26" ht="18.75">
      <c r="A66" s="4">
        <v>59</v>
      </c>
      <c r="B66" s="5" t="s">
        <v>43</v>
      </c>
      <c r="C66" s="6"/>
      <c r="D66" s="5"/>
      <c r="E66" s="7"/>
      <c r="F66" s="79">
        <v>40000</v>
      </c>
      <c r="G66" s="211">
        <v>5</v>
      </c>
      <c r="H66" s="211">
        <v>220</v>
      </c>
      <c r="I66" s="212"/>
      <c r="J66" s="212"/>
      <c r="K66" s="208"/>
      <c r="L66" s="208"/>
      <c r="M66" s="210">
        <v>1</v>
      </c>
      <c r="N66" s="100">
        <v>18</v>
      </c>
      <c r="O66" s="24"/>
      <c r="P66" s="24"/>
      <c r="Q66" s="101"/>
      <c r="R66" s="101"/>
      <c r="S66" s="25"/>
      <c r="T66" s="25"/>
      <c r="U66" s="102">
        <v>2</v>
      </c>
      <c r="V66" s="102">
        <v>6</v>
      </c>
      <c r="W66" s="87">
        <f t="shared" si="0"/>
        <v>244</v>
      </c>
      <c r="X66" s="87">
        <f t="shared" si="3"/>
        <v>39756</v>
      </c>
      <c r="Y66" s="87"/>
      <c r="Z66" s="103"/>
    </row>
    <row r="67" spans="1:26" ht="18.75">
      <c r="A67" s="4">
        <v>60</v>
      </c>
      <c r="B67" s="5" t="s">
        <v>49</v>
      </c>
      <c r="C67" s="6"/>
      <c r="D67" s="5"/>
      <c r="E67" s="7"/>
      <c r="F67" s="79" t="s">
        <v>26</v>
      </c>
      <c r="G67" s="206">
        <v>9</v>
      </c>
      <c r="H67" s="206">
        <v>803</v>
      </c>
      <c r="I67" s="207"/>
      <c r="J67" s="207"/>
      <c r="K67" s="208"/>
      <c r="L67" s="208"/>
      <c r="M67" s="210"/>
      <c r="N67" s="100"/>
      <c r="O67" s="24"/>
      <c r="P67" s="24"/>
      <c r="Q67" s="101"/>
      <c r="R67" s="101"/>
      <c r="S67" s="25"/>
      <c r="T67" s="25"/>
      <c r="U67" s="102"/>
      <c r="V67" s="102"/>
      <c r="W67" s="87">
        <f t="shared" si="0"/>
        <v>803</v>
      </c>
      <c r="X67" s="87" t="s">
        <v>26</v>
      </c>
      <c r="Y67" s="87"/>
      <c r="Z67" s="103"/>
    </row>
    <row r="68" spans="1:26" ht="18.75">
      <c r="A68" s="4">
        <v>61</v>
      </c>
      <c r="B68" s="5" t="s">
        <v>46</v>
      </c>
      <c r="C68" s="6"/>
      <c r="D68" s="5"/>
      <c r="E68" s="7"/>
      <c r="F68" s="80">
        <v>10000</v>
      </c>
      <c r="G68" s="211"/>
      <c r="H68" s="211"/>
      <c r="I68" s="212">
        <v>49</v>
      </c>
      <c r="J68" s="212">
        <v>2331</v>
      </c>
      <c r="K68" s="208"/>
      <c r="L68" s="208"/>
      <c r="M68" s="210"/>
      <c r="N68" s="100"/>
      <c r="O68" s="24"/>
      <c r="P68" s="24"/>
      <c r="Q68" s="101"/>
      <c r="R68" s="101"/>
      <c r="S68" s="25"/>
      <c r="T68" s="25"/>
      <c r="U68" s="102"/>
      <c r="V68" s="102"/>
      <c r="W68" s="87">
        <f t="shared" si="0"/>
        <v>2331</v>
      </c>
      <c r="X68" s="87">
        <f aca="true" t="shared" si="4" ref="X68:X75">F68-W68</f>
        <v>7669</v>
      </c>
      <c r="Y68" s="87"/>
      <c r="Z68" s="103"/>
    </row>
    <row r="69" spans="1:26" ht="18.75">
      <c r="A69" s="4">
        <v>62</v>
      </c>
      <c r="B69" s="5" t="s">
        <v>54</v>
      </c>
      <c r="C69" s="6"/>
      <c r="D69" s="5"/>
      <c r="E69" s="7"/>
      <c r="F69" s="80">
        <v>5000</v>
      </c>
      <c r="G69" s="206"/>
      <c r="H69" s="206"/>
      <c r="I69" s="207"/>
      <c r="J69" s="207"/>
      <c r="K69" s="208"/>
      <c r="L69" s="208"/>
      <c r="M69" s="210"/>
      <c r="N69" s="100"/>
      <c r="O69" s="24"/>
      <c r="P69" s="24"/>
      <c r="Q69" s="101"/>
      <c r="R69" s="101"/>
      <c r="S69" s="25"/>
      <c r="T69" s="25"/>
      <c r="U69" s="102"/>
      <c r="V69" s="102"/>
      <c r="W69" s="87">
        <f t="shared" si="0"/>
        <v>0</v>
      </c>
      <c r="X69" s="87">
        <f t="shared" si="4"/>
        <v>5000</v>
      </c>
      <c r="Y69" s="87"/>
      <c r="Z69" s="103"/>
    </row>
    <row r="70" spans="1:26" ht="18.75">
      <c r="A70" s="4">
        <v>63</v>
      </c>
      <c r="B70" s="5" t="s">
        <v>57</v>
      </c>
      <c r="C70" s="6"/>
      <c r="D70" s="5"/>
      <c r="E70" s="7"/>
      <c r="F70" s="80">
        <v>2000</v>
      </c>
      <c r="G70" s="206">
        <v>1</v>
      </c>
      <c r="H70" s="206">
        <v>37</v>
      </c>
      <c r="I70" s="207"/>
      <c r="J70" s="207"/>
      <c r="K70" s="208"/>
      <c r="L70" s="208"/>
      <c r="M70" s="210"/>
      <c r="N70" s="100"/>
      <c r="O70" s="24"/>
      <c r="P70" s="24"/>
      <c r="Q70" s="101"/>
      <c r="R70" s="101"/>
      <c r="S70" s="25"/>
      <c r="T70" s="25"/>
      <c r="U70" s="102"/>
      <c r="V70" s="102"/>
      <c r="W70" s="87">
        <f t="shared" si="0"/>
        <v>37</v>
      </c>
      <c r="X70" s="87">
        <f t="shared" si="4"/>
        <v>1963</v>
      </c>
      <c r="Y70" s="87"/>
      <c r="Z70" s="103"/>
    </row>
    <row r="71" spans="1:26" ht="18.75">
      <c r="A71" s="4">
        <v>64</v>
      </c>
      <c r="B71" s="5" t="s">
        <v>40</v>
      </c>
      <c r="C71" s="6"/>
      <c r="D71" s="5"/>
      <c r="E71" s="7"/>
      <c r="F71" s="79">
        <v>40000</v>
      </c>
      <c r="G71" s="211">
        <v>6</v>
      </c>
      <c r="H71" s="211">
        <v>447</v>
      </c>
      <c r="I71" s="212"/>
      <c r="J71" s="212"/>
      <c r="K71" s="208"/>
      <c r="L71" s="208"/>
      <c r="M71" s="210"/>
      <c r="N71" s="100"/>
      <c r="O71" s="24"/>
      <c r="P71" s="24"/>
      <c r="Q71" s="101"/>
      <c r="R71" s="101"/>
      <c r="S71" s="25"/>
      <c r="T71" s="25"/>
      <c r="U71" s="102"/>
      <c r="V71" s="102"/>
      <c r="W71" s="87">
        <f t="shared" si="0"/>
        <v>447</v>
      </c>
      <c r="X71" s="87">
        <f t="shared" si="4"/>
        <v>39553</v>
      </c>
      <c r="Y71" s="87"/>
      <c r="Z71" s="103"/>
    </row>
    <row r="72" spans="1:26" ht="18.75">
      <c r="A72" s="4">
        <v>65</v>
      </c>
      <c r="B72" s="5" t="s">
        <v>24</v>
      </c>
      <c r="C72" s="6"/>
      <c r="D72" s="5"/>
      <c r="E72" s="7"/>
      <c r="F72" s="79">
        <v>5000</v>
      </c>
      <c r="G72" s="211">
        <v>2</v>
      </c>
      <c r="H72" s="211">
        <v>64</v>
      </c>
      <c r="I72" s="212"/>
      <c r="J72" s="212"/>
      <c r="K72" s="208"/>
      <c r="L72" s="208"/>
      <c r="M72" s="210"/>
      <c r="N72" s="100"/>
      <c r="O72" s="24"/>
      <c r="P72" s="24"/>
      <c r="Q72" s="101"/>
      <c r="R72" s="101"/>
      <c r="S72" s="25"/>
      <c r="T72" s="25"/>
      <c r="U72" s="102"/>
      <c r="V72" s="102"/>
      <c r="W72" s="87">
        <f aca="true" t="shared" si="5" ref="W72:W97">V72+T72+R72+P72+N72+L72+J72+H72</f>
        <v>64</v>
      </c>
      <c r="X72" s="87">
        <f t="shared" si="4"/>
        <v>4936</v>
      </c>
      <c r="Y72" s="87"/>
      <c r="Z72" s="103"/>
    </row>
    <row r="73" spans="1:26" ht="18.75">
      <c r="A73" s="4">
        <v>66</v>
      </c>
      <c r="B73" s="5" t="s">
        <v>50</v>
      </c>
      <c r="C73" s="6"/>
      <c r="D73" s="5"/>
      <c r="E73" s="7"/>
      <c r="F73" s="79">
        <v>5000</v>
      </c>
      <c r="G73" s="211">
        <v>4</v>
      </c>
      <c r="H73" s="211">
        <v>163</v>
      </c>
      <c r="I73" s="212"/>
      <c r="J73" s="212"/>
      <c r="K73" s="208"/>
      <c r="L73" s="208"/>
      <c r="M73" s="210">
        <v>1</v>
      </c>
      <c r="N73" s="100">
        <v>28</v>
      </c>
      <c r="O73" s="24"/>
      <c r="P73" s="24"/>
      <c r="Q73" s="101"/>
      <c r="R73" s="101"/>
      <c r="S73" s="25"/>
      <c r="T73" s="25"/>
      <c r="U73" s="102"/>
      <c r="V73" s="102"/>
      <c r="W73" s="87">
        <f t="shared" si="5"/>
        <v>191</v>
      </c>
      <c r="X73" s="87">
        <f t="shared" si="4"/>
        <v>4809</v>
      </c>
      <c r="Y73" s="87"/>
      <c r="Z73" s="103"/>
    </row>
    <row r="74" spans="1:26" ht="18.75">
      <c r="A74" s="4">
        <v>67</v>
      </c>
      <c r="B74" s="5" t="s">
        <v>56</v>
      </c>
      <c r="C74" s="6"/>
      <c r="D74" s="5"/>
      <c r="E74" s="7"/>
      <c r="F74" s="79">
        <v>18000</v>
      </c>
      <c r="G74" s="211"/>
      <c r="H74" s="211"/>
      <c r="I74" s="212"/>
      <c r="J74" s="212"/>
      <c r="K74" s="208"/>
      <c r="L74" s="208"/>
      <c r="M74" s="210"/>
      <c r="N74" s="100"/>
      <c r="O74" s="24"/>
      <c r="P74" s="24"/>
      <c r="Q74" s="101"/>
      <c r="R74" s="101"/>
      <c r="S74" s="25"/>
      <c r="T74" s="25"/>
      <c r="U74" s="102"/>
      <c r="V74" s="102"/>
      <c r="W74" s="87">
        <f t="shared" si="5"/>
        <v>0</v>
      </c>
      <c r="X74" s="87">
        <f t="shared" si="4"/>
        <v>18000</v>
      </c>
      <c r="Y74" s="87"/>
      <c r="Z74" s="103"/>
    </row>
    <row r="75" spans="1:26" ht="18.75">
      <c r="A75" s="4">
        <v>68</v>
      </c>
      <c r="B75" s="5" t="s">
        <v>73</v>
      </c>
      <c r="C75" s="6"/>
      <c r="D75" s="5"/>
      <c r="E75" s="7"/>
      <c r="F75" s="80">
        <v>28000</v>
      </c>
      <c r="G75" s="211">
        <v>30</v>
      </c>
      <c r="H75" s="211">
        <v>1301</v>
      </c>
      <c r="I75" s="212"/>
      <c r="J75" s="212"/>
      <c r="K75" s="208"/>
      <c r="L75" s="208"/>
      <c r="M75" s="213">
        <v>1</v>
      </c>
      <c r="N75" s="100">
        <v>18</v>
      </c>
      <c r="O75" s="24"/>
      <c r="P75" s="24"/>
      <c r="Q75" s="101"/>
      <c r="R75" s="101"/>
      <c r="S75" s="25"/>
      <c r="T75" s="25"/>
      <c r="U75" s="102"/>
      <c r="V75" s="102"/>
      <c r="W75" s="87">
        <f t="shared" si="5"/>
        <v>1319</v>
      </c>
      <c r="X75" s="87">
        <f t="shared" si="4"/>
        <v>26681</v>
      </c>
      <c r="Y75" s="87"/>
      <c r="Z75" s="103"/>
    </row>
    <row r="76" spans="1:26" ht="18.75">
      <c r="A76" s="4">
        <v>69</v>
      </c>
      <c r="B76" s="5" t="s">
        <v>84</v>
      </c>
      <c r="C76" s="6"/>
      <c r="D76" s="5"/>
      <c r="E76" s="7"/>
      <c r="F76" s="79" t="s">
        <v>26</v>
      </c>
      <c r="G76" s="206"/>
      <c r="H76" s="211"/>
      <c r="I76" s="212"/>
      <c r="J76" s="212"/>
      <c r="K76" s="208"/>
      <c r="L76" s="208"/>
      <c r="M76" s="210"/>
      <c r="N76" s="100"/>
      <c r="O76" s="24"/>
      <c r="P76" s="24"/>
      <c r="Q76" s="101"/>
      <c r="R76" s="101"/>
      <c r="S76" s="25"/>
      <c r="T76" s="25"/>
      <c r="U76" s="102"/>
      <c r="V76" s="102"/>
      <c r="W76" s="87">
        <f t="shared" si="5"/>
        <v>0</v>
      </c>
      <c r="X76" s="87">
        <v>0</v>
      </c>
      <c r="Y76" s="87">
        <f>SUM(G76:X76)</f>
        <v>0</v>
      </c>
      <c r="Z76" s="103"/>
    </row>
    <row r="77" spans="1:26" ht="18.75">
      <c r="A77" s="4">
        <v>70</v>
      </c>
      <c r="B77" s="5" t="s">
        <v>85</v>
      </c>
      <c r="C77" s="6"/>
      <c r="D77" s="5"/>
      <c r="E77" s="7"/>
      <c r="F77" s="79" t="s">
        <v>26</v>
      </c>
      <c r="G77" s="206">
        <v>1</v>
      </c>
      <c r="H77" s="206">
        <v>32</v>
      </c>
      <c r="I77" s="207"/>
      <c r="J77" s="207"/>
      <c r="K77" s="208"/>
      <c r="L77" s="208"/>
      <c r="M77" s="210"/>
      <c r="N77" s="100"/>
      <c r="O77" s="24"/>
      <c r="P77" s="24"/>
      <c r="Q77" s="101"/>
      <c r="R77" s="101"/>
      <c r="S77" s="25"/>
      <c r="T77" s="25"/>
      <c r="U77" s="102"/>
      <c r="V77" s="102"/>
      <c r="W77" s="87">
        <v>0</v>
      </c>
      <c r="X77" s="87">
        <v>0</v>
      </c>
      <c r="Y77" s="87">
        <v>32</v>
      </c>
      <c r="Z77" s="103"/>
    </row>
    <row r="78" spans="1:26" ht="18.75">
      <c r="A78" s="4">
        <v>71</v>
      </c>
      <c r="B78" s="5" t="s">
        <v>90</v>
      </c>
      <c r="C78" s="6"/>
      <c r="D78" s="5"/>
      <c r="E78" s="7"/>
      <c r="F78" s="79" t="s">
        <v>26</v>
      </c>
      <c r="G78" s="206"/>
      <c r="H78" s="206"/>
      <c r="I78" s="207"/>
      <c r="J78" s="207"/>
      <c r="K78" s="208"/>
      <c r="L78" s="208"/>
      <c r="M78" s="210"/>
      <c r="N78" s="100"/>
      <c r="O78" s="24"/>
      <c r="P78" s="24"/>
      <c r="Q78" s="101"/>
      <c r="R78" s="101"/>
      <c r="S78" s="25"/>
      <c r="T78" s="25"/>
      <c r="U78" s="102"/>
      <c r="V78" s="102"/>
      <c r="W78" s="87">
        <f t="shared" si="5"/>
        <v>0</v>
      </c>
      <c r="X78" s="87" t="s">
        <v>26</v>
      </c>
      <c r="Y78" s="87">
        <f>SUM(G78:X78)</f>
        <v>0</v>
      </c>
      <c r="Z78" s="103"/>
    </row>
    <row r="79" spans="1:26" ht="18.75">
      <c r="A79" s="4">
        <v>72</v>
      </c>
      <c r="B79" s="5" t="s">
        <v>74</v>
      </c>
      <c r="C79" s="6"/>
      <c r="D79" s="5"/>
      <c r="E79" s="7"/>
      <c r="F79" s="79" t="s">
        <v>26</v>
      </c>
      <c r="G79" s="206"/>
      <c r="H79" s="206"/>
      <c r="I79" s="207"/>
      <c r="J79" s="207"/>
      <c r="K79" s="208"/>
      <c r="L79" s="208"/>
      <c r="M79" s="210"/>
      <c r="N79" s="100"/>
      <c r="O79" s="24"/>
      <c r="P79" s="24"/>
      <c r="Q79" s="101"/>
      <c r="R79" s="101"/>
      <c r="S79" s="25"/>
      <c r="T79" s="25"/>
      <c r="U79" s="102"/>
      <c r="V79" s="102"/>
      <c r="W79" s="87">
        <f t="shared" si="5"/>
        <v>0</v>
      </c>
      <c r="X79" s="87" t="s">
        <v>26</v>
      </c>
      <c r="Y79" s="87">
        <f>SUM(I79:X79)</f>
        <v>0</v>
      </c>
      <c r="Z79" s="103"/>
    </row>
    <row r="80" spans="1:26" ht="18.75">
      <c r="A80" s="4">
        <v>73</v>
      </c>
      <c r="B80" s="5" t="s">
        <v>88</v>
      </c>
      <c r="C80" s="6"/>
      <c r="D80" s="5"/>
      <c r="E80" s="7"/>
      <c r="F80" s="79" t="s">
        <v>26</v>
      </c>
      <c r="G80" s="206"/>
      <c r="H80" s="206"/>
      <c r="I80" s="207"/>
      <c r="J80" s="207"/>
      <c r="K80" s="208"/>
      <c r="L80" s="208"/>
      <c r="M80" s="210"/>
      <c r="N80" s="100"/>
      <c r="O80" s="24"/>
      <c r="P80" s="24"/>
      <c r="Q80" s="101"/>
      <c r="R80" s="101"/>
      <c r="S80" s="25"/>
      <c r="T80" s="25"/>
      <c r="U80" s="102"/>
      <c r="V80" s="102"/>
      <c r="W80" s="87">
        <f t="shared" si="5"/>
        <v>0</v>
      </c>
      <c r="X80" s="87" t="s">
        <v>26</v>
      </c>
      <c r="Y80" s="87">
        <f>SUM(G80:X80)</f>
        <v>0</v>
      </c>
      <c r="Z80" s="103"/>
    </row>
    <row r="81" spans="1:26" ht="18.75">
      <c r="A81" s="4">
        <v>74</v>
      </c>
      <c r="B81" s="5" t="s">
        <v>82</v>
      </c>
      <c r="C81" s="6"/>
      <c r="D81" s="5"/>
      <c r="E81" s="7"/>
      <c r="F81" s="79" t="s">
        <v>26</v>
      </c>
      <c r="G81" s="206"/>
      <c r="H81" s="206"/>
      <c r="I81" s="207"/>
      <c r="J81" s="207"/>
      <c r="K81" s="208"/>
      <c r="L81" s="208"/>
      <c r="M81" s="210"/>
      <c r="N81" s="100"/>
      <c r="O81" s="24"/>
      <c r="P81" s="24"/>
      <c r="Q81" s="101"/>
      <c r="R81" s="101"/>
      <c r="S81" s="25"/>
      <c r="T81" s="25"/>
      <c r="U81" s="102"/>
      <c r="V81" s="102"/>
      <c r="W81" s="87">
        <f t="shared" si="5"/>
        <v>0</v>
      </c>
      <c r="X81" s="87" t="s">
        <v>26</v>
      </c>
      <c r="Y81" s="87">
        <f>SUM(I81:X81)</f>
        <v>0</v>
      </c>
      <c r="Z81" s="103"/>
    </row>
    <row r="82" spans="1:26" ht="18.75">
      <c r="A82" s="4">
        <v>75</v>
      </c>
      <c r="B82" s="5" t="s">
        <v>75</v>
      </c>
      <c r="C82" s="6"/>
      <c r="D82" s="5"/>
      <c r="E82" s="7"/>
      <c r="F82" s="79" t="s">
        <v>26</v>
      </c>
      <c r="G82" s="206">
        <v>5</v>
      </c>
      <c r="H82" s="211">
        <v>148</v>
      </c>
      <c r="I82" s="212"/>
      <c r="J82" s="212"/>
      <c r="K82" s="208"/>
      <c r="L82" s="208"/>
      <c r="M82" s="210"/>
      <c r="N82" s="100"/>
      <c r="O82" s="24"/>
      <c r="P82" s="24"/>
      <c r="Q82" s="101"/>
      <c r="R82" s="101"/>
      <c r="S82" s="25"/>
      <c r="T82" s="25"/>
      <c r="U82" s="102"/>
      <c r="V82" s="102"/>
      <c r="W82" s="87">
        <v>0</v>
      </c>
      <c r="X82" s="87" t="s">
        <v>26</v>
      </c>
      <c r="Y82" s="87">
        <f>V82+T82+R82+P82+N82+L82+J82+H82</f>
        <v>148</v>
      </c>
      <c r="Z82" s="103"/>
    </row>
    <row r="83" spans="1:35" ht="18.75">
      <c r="A83" s="4">
        <v>76</v>
      </c>
      <c r="B83" s="5" t="s">
        <v>86</v>
      </c>
      <c r="C83" s="6"/>
      <c r="D83" s="5"/>
      <c r="E83" s="7"/>
      <c r="F83" s="79" t="s">
        <v>26</v>
      </c>
      <c r="G83" s="206"/>
      <c r="H83" s="206"/>
      <c r="I83" s="207"/>
      <c r="J83" s="212"/>
      <c r="K83" s="208"/>
      <c r="L83" s="208"/>
      <c r="M83" s="210"/>
      <c r="N83" s="100"/>
      <c r="O83" s="24"/>
      <c r="P83" s="24"/>
      <c r="Q83" s="101"/>
      <c r="R83" s="101"/>
      <c r="S83" s="25"/>
      <c r="T83" s="25"/>
      <c r="U83" s="102"/>
      <c r="V83" s="102"/>
      <c r="W83" s="87">
        <f t="shared" si="5"/>
        <v>0</v>
      </c>
      <c r="X83" s="87" t="s">
        <v>26</v>
      </c>
      <c r="Y83" s="87">
        <f>SUM(I83:X83)</f>
        <v>0</v>
      </c>
      <c r="Z83" s="103"/>
      <c r="AI83" s="188"/>
    </row>
    <row r="84" spans="1:26" ht="18.75">
      <c r="A84" s="4">
        <v>77</v>
      </c>
      <c r="B84" s="5" t="s">
        <v>76</v>
      </c>
      <c r="C84" s="6"/>
      <c r="D84" s="5"/>
      <c r="E84" s="7"/>
      <c r="F84" s="79" t="s">
        <v>26</v>
      </c>
      <c r="G84" s="206"/>
      <c r="H84" s="206"/>
      <c r="I84" s="207"/>
      <c r="J84" s="207"/>
      <c r="K84" s="208"/>
      <c r="L84" s="208"/>
      <c r="M84" s="210"/>
      <c r="N84" s="100"/>
      <c r="O84" s="24"/>
      <c r="P84" s="24"/>
      <c r="Q84" s="101"/>
      <c r="R84" s="101"/>
      <c r="S84" s="25"/>
      <c r="T84" s="25"/>
      <c r="U84" s="102"/>
      <c r="V84" s="102"/>
      <c r="W84" s="87">
        <f t="shared" si="5"/>
        <v>0</v>
      </c>
      <c r="X84" s="87" t="s">
        <v>26</v>
      </c>
      <c r="Y84" s="87">
        <f>SUM(G84:X84)</f>
        <v>0</v>
      </c>
      <c r="Z84" s="103"/>
    </row>
    <row r="85" spans="1:26" ht="18.75">
      <c r="A85" s="4">
        <v>78</v>
      </c>
      <c r="B85" s="5" t="s">
        <v>77</v>
      </c>
      <c r="C85" s="6"/>
      <c r="D85" s="5"/>
      <c r="E85" s="7"/>
      <c r="F85" s="79" t="s">
        <v>26</v>
      </c>
      <c r="G85" s="206"/>
      <c r="H85" s="206"/>
      <c r="I85" s="207"/>
      <c r="J85" s="207"/>
      <c r="K85" s="208"/>
      <c r="L85" s="208"/>
      <c r="M85" s="210"/>
      <c r="N85" s="100"/>
      <c r="O85" s="24"/>
      <c r="P85" s="24"/>
      <c r="Q85" s="101"/>
      <c r="R85" s="101"/>
      <c r="S85" s="25"/>
      <c r="T85" s="25"/>
      <c r="U85" s="102"/>
      <c r="V85" s="102"/>
      <c r="W85" s="87">
        <f t="shared" si="5"/>
        <v>0</v>
      </c>
      <c r="X85" s="87" t="s">
        <v>26</v>
      </c>
      <c r="Y85" s="87">
        <f>SUM(I85:X85)</f>
        <v>0</v>
      </c>
      <c r="Z85" s="103"/>
    </row>
    <row r="86" spans="1:26" ht="18.75">
      <c r="A86" s="4"/>
      <c r="B86" s="5" t="s">
        <v>78</v>
      </c>
      <c r="C86" s="6"/>
      <c r="D86" s="5"/>
      <c r="E86" s="7"/>
      <c r="F86" s="80"/>
      <c r="G86" s="206"/>
      <c r="H86" s="206"/>
      <c r="I86" s="207"/>
      <c r="J86" s="212"/>
      <c r="K86" s="208"/>
      <c r="L86" s="208"/>
      <c r="M86" s="210"/>
      <c r="N86" s="100"/>
      <c r="O86" s="24"/>
      <c r="P86" s="24"/>
      <c r="Q86" s="101"/>
      <c r="R86" s="101"/>
      <c r="S86" s="25"/>
      <c r="T86" s="25"/>
      <c r="U86" s="102"/>
      <c r="V86" s="102"/>
      <c r="W86" s="87">
        <f t="shared" si="5"/>
        <v>0</v>
      </c>
      <c r="X86" s="87" t="s">
        <v>26</v>
      </c>
      <c r="Y86" s="87"/>
      <c r="Z86" s="103"/>
    </row>
    <row r="87" spans="1:26" ht="18.75">
      <c r="A87" s="4">
        <v>79</v>
      </c>
      <c r="B87" s="5" t="s">
        <v>38</v>
      </c>
      <c r="C87" s="6"/>
      <c r="D87" s="5"/>
      <c r="E87" s="7"/>
      <c r="F87" s="79">
        <v>35000</v>
      </c>
      <c r="G87" s="206">
        <v>49</v>
      </c>
      <c r="H87" s="206">
        <v>1568</v>
      </c>
      <c r="I87" s="212"/>
      <c r="J87" s="207"/>
      <c r="K87" s="208"/>
      <c r="L87" s="208"/>
      <c r="M87" s="210"/>
      <c r="N87" s="100"/>
      <c r="O87" s="24"/>
      <c r="P87" s="24"/>
      <c r="Q87" s="101"/>
      <c r="R87" s="101"/>
      <c r="S87" s="25"/>
      <c r="T87" s="25"/>
      <c r="U87" s="102">
        <v>132</v>
      </c>
      <c r="V87" s="102">
        <v>396</v>
      </c>
      <c r="W87" s="87">
        <f t="shared" si="5"/>
        <v>1964</v>
      </c>
      <c r="X87" s="87">
        <f aca="true" t="shared" si="6" ref="X87:X92">F87-W87</f>
        <v>33036</v>
      </c>
      <c r="Y87" s="87"/>
      <c r="Z87" s="103"/>
    </row>
    <row r="88" spans="1:26" ht="18.75">
      <c r="A88" s="4">
        <v>80</v>
      </c>
      <c r="B88" s="5" t="s">
        <v>36</v>
      </c>
      <c r="C88" s="6"/>
      <c r="D88" s="5"/>
      <c r="E88" s="7"/>
      <c r="F88" s="79">
        <v>2000</v>
      </c>
      <c r="G88" s="206"/>
      <c r="H88" s="211"/>
      <c r="I88" s="212"/>
      <c r="J88" s="207"/>
      <c r="K88" s="208"/>
      <c r="L88" s="208"/>
      <c r="M88" s="210"/>
      <c r="N88" s="100"/>
      <c r="O88" s="24"/>
      <c r="P88" s="24"/>
      <c r="Q88" s="101"/>
      <c r="R88" s="101"/>
      <c r="S88" s="25"/>
      <c r="T88" s="25"/>
      <c r="U88" s="102"/>
      <c r="V88" s="102"/>
      <c r="W88" s="87">
        <f t="shared" si="5"/>
        <v>0</v>
      </c>
      <c r="X88" s="87">
        <f t="shared" si="6"/>
        <v>2000</v>
      </c>
      <c r="Y88" s="87"/>
      <c r="Z88" s="103"/>
    </row>
    <row r="89" spans="1:26" ht="18.75">
      <c r="A89" s="4">
        <v>81</v>
      </c>
      <c r="B89" s="5" t="s">
        <v>83</v>
      </c>
      <c r="C89" s="9"/>
      <c r="D89" s="10"/>
      <c r="E89" s="11"/>
      <c r="F89" s="79">
        <v>10000</v>
      </c>
      <c r="G89" s="206"/>
      <c r="H89" s="206"/>
      <c r="I89" s="207"/>
      <c r="J89" s="207"/>
      <c r="K89" s="208"/>
      <c r="L89" s="208"/>
      <c r="M89" s="210"/>
      <c r="N89" s="100"/>
      <c r="O89" s="24"/>
      <c r="P89" s="24"/>
      <c r="Q89" s="101"/>
      <c r="R89" s="101"/>
      <c r="S89" s="25"/>
      <c r="T89" s="25"/>
      <c r="U89" s="102"/>
      <c r="V89" s="102"/>
      <c r="W89" s="87">
        <f t="shared" si="5"/>
        <v>0</v>
      </c>
      <c r="X89" s="87">
        <f t="shared" si="6"/>
        <v>10000</v>
      </c>
      <c r="Y89" s="87"/>
      <c r="Z89" s="103"/>
    </row>
    <row r="90" spans="1:26" ht="18.75">
      <c r="A90" s="13">
        <v>82</v>
      </c>
      <c r="B90" s="14" t="s">
        <v>87</v>
      </c>
      <c r="C90" s="27"/>
      <c r="D90" s="28"/>
      <c r="E90" s="29"/>
      <c r="F90" s="81">
        <v>0</v>
      </c>
      <c r="G90" s="206"/>
      <c r="H90" s="206"/>
      <c r="I90" s="207"/>
      <c r="J90" s="207"/>
      <c r="K90" s="208"/>
      <c r="L90" s="208"/>
      <c r="M90" s="210"/>
      <c r="N90" s="100"/>
      <c r="O90" s="24"/>
      <c r="P90" s="24"/>
      <c r="Q90" s="101"/>
      <c r="R90" s="101"/>
      <c r="S90" s="25"/>
      <c r="T90" s="25"/>
      <c r="U90" s="102"/>
      <c r="V90" s="180"/>
      <c r="W90" s="87">
        <f t="shared" si="5"/>
        <v>0</v>
      </c>
      <c r="X90" s="87">
        <f t="shared" si="6"/>
        <v>0</v>
      </c>
      <c r="Y90" s="87"/>
      <c r="Z90" s="103"/>
    </row>
    <row r="91" spans="1:38" s="18" customFormat="1" ht="18.75">
      <c r="A91" s="13">
        <v>83</v>
      </c>
      <c r="B91" s="14" t="s">
        <v>58</v>
      </c>
      <c r="C91" s="27"/>
      <c r="D91" s="28"/>
      <c r="E91" s="29"/>
      <c r="F91" s="81">
        <v>80000</v>
      </c>
      <c r="G91" s="206">
        <v>13</v>
      </c>
      <c r="H91" s="206">
        <v>521</v>
      </c>
      <c r="I91" s="207"/>
      <c r="J91" s="207"/>
      <c r="K91" s="208"/>
      <c r="L91" s="208"/>
      <c r="M91" s="210">
        <v>6</v>
      </c>
      <c r="N91" s="100">
        <v>108</v>
      </c>
      <c r="O91" s="24"/>
      <c r="P91" s="181"/>
      <c r="Q91" s="182"/>
      <c r="R91" s="182"/>
      <c r="S91" s="183"/>
      <c r="T91" s="183"/>
      <c r="U91" s="180"/>
      <c r="V91" s="180"/>
      <c r="W91" s="87">
        <f t="shared" si="5"/>
        <v>629</v>
      </c>
      <c r="X91" s="87">
        <f t="shared" si="6"/>
        <v>79371</v>
      </c>
      <c r="Y91" s="87"/>
      <c r="Z91" s="186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</row>
    <row r="92" spans="1:26" ht="18.75">
      <c r="A92" s="4">
        <v>84</v>
      </c>
      <c r="B92" s="5" t="s">
        <v>89</v>
      </c>
      <c r="C92" s="9"/>
      <c r="D92" s="10"/>
      <c r="E92" s="11"/>
      <c r="F92" s="81">
        <v>10000</v>
      </c>
      <c r="G92" s="206">
        <v>16</v>
      </c>
      <c r="H92" s="206">
        <v>512</v>
      </c>
      <c r="I92" s="207"/>
      <c r="J92" s="207"/>
      <c r="K92" s="208"/>
      <c r="L92" s="208"/>
      <c r="M92" s="210"/>
      <c r="N92" s="100"/>
      <c r="O92" s="24"/>
      <c r="P92" s="181"/>
      <c r="Q92" s="182"/>
      <c r="R92" s="182"/>
      <c r="S92" s="183"/>
      <c r="T92" s="183"/>
      <c r="U92" s="180"/>
      <c r="V92" s="102"/>
      <c r="W92" s="87">
        <f t="shared" si="5"/>
        <v>512</v>
      </c>
      <c r="X92" s="87">
        <f t="shared" si="6"/>
        <v>9488</v>
      </c>
      <c r="Y92" s="87"/>
      <c r="Z92" s="103"/>
    </row>
    <row r="93" spans="1:26" ht="18.75">
      <c r="A93" s="4">
        <v>85</v>
      </c>
      <c r="B93" s="5" t="s">
        <v>29</v>
      </c>
      <c r="C93" s="12"/>
      <c r="D93" s="9"/>
      <c r="E93" s="11"/>
      <c r="F93" s="81" t="s">
        <v>26</v>
      </c>
      <c r="G93" s="206"/>
      <c r="H93" s="206"/>
      <c r="I93" s="207"/>
      <c r="J93" s="207"/>
      <c r="K93" s="208"/>
      <c r="L93" s="208"/>
      <c r="M93" s="210"/>
      <c r="N93" s="100"/>
      <c r="O93" s="24"/>
      <c r="P93" s="24"/>
      <c r="Q93" s="101"/>
      <c r="R93" s="101"/>
      <c r="S93" s="25"/>
      <c r="T93" s="25"/>
      <c r="U93" s="102"/>
      <c r="V93" s="102"/>
      <c r="W93" s="87">
        <f t="shared" si="5"/>
        <v>0</v>
      </c>
      <c r="X93" s="87">
        <v>0</v>
      </c>
      <c r="Y93" s="87"/>
      <c r="Z93" s="103"/>
    </row>
    <row r="94" spans="1:26" ht="18.75">
      <c r="A94" s="4">
        <v>86</v>
      </c>
      <c r="B94" s="5" t="s">
        <v>81</v>
      </c>
      <c r="C94" s="9"/>
      <c r="D94" s="10"/>
      <c r="E94" s="11"/>
      <c r="F94" s="81">
        <v>10000</v>
      </c>
      <c r="G94" s="206"/>
      <c r="H94" s="206"/>
      <c r="I94" s="207"/>
      <c r="J94" s="212"/>
      <c r="K94" s="208"/>
      <c r="L94" s="208"/>
      <c r="M94" s="210"/>
      <c r="N94" s="100"/>
      <c r="O94" s="24"/>
      <c r="P94" s="24"/>
      <c r="Q94" s="101"/>
      <c r="R94" s="101"/>
      <c r="S94" s="25"/>
      <c r="T94" s="25"/>
      <c r="U94" s="102"/>
      <c r="V94" s="102"/>
      <c r="W94" s="87">
        <f t="shared" si="5"/>
        <v>0</v>
      </c>
      <c r="X94" s="87">
        <f>F94-W94</f>
        <v>10000</v>
      </c>
      <c r="Y94" s="87"/>
      <c r="Z94" s="103"/>
    </row>
    <row r="95" spans="1:26" ht="18.75">
      <c r="A95" s="4"/>
      <c r="B95" s="5" t="s">
        <v>110</v>
      </c>
      <c r="C95" s="9"/>
      <c r="D95" s="10"/>
      <c r="E95" s="11"/>
      <c r="F95" s="81">
        <v>2000</v>
      </c>
      <c r="G95" s="206"/>
      <c r="H95" s="206"/>
      <c r="I95" s="207"/>
      <c r="J95" s="207"/>
      <c r="K95" s="208"/>
      <c r="L95" s="208"/>
      <c r="M95" s="210"/>
      <c r="N95" s="100"/>
      <c r="O95" s="24"/>
      <c r="P95" s="24"/>
      <c r="Q95" s="101"/>
      <c r="R95" s="101"/>
      <c r="S95" s="25"/>
      <c r="T95" s="25"/>
      <c r="U95" s="102"/>
      <c r="V95" s="102"/>
      <c r="W95" s="87">
        <f t="shared" si="5"/>
        <v>0</v>
      </c>
      <c r="X95" s="87">
        <f>F95-W95</f>
        <v>2000</v>
      </c>
      <c r="Y95" s="87"/>
      <c r="Z95" s="103"/>
    </row>
    <row r="96" spans="1:26" ht="18.75">
      <c r="A96" s="4"/>
      <c r="B96" s="5" t="s">
        <v>109</v>
      </c>
      <c r="C96" s="9"/>
      <c r="D96" s="10"/>
      <c r="E96" s="11"/>
      <c r="F96" s="81">
        <v>2000</v>
      </c>
      <c r="G96" s="206"/>
      <c r="H96" s="206"/>
      <c r="I96" s="207"/>
      <c r="J96" s="207"/>
      <c r="K96" s="208"/>
      <c r="L96" s="208"/>
      <c r="M96" s="100"/>
      <c r="N96" s="100"/>
      <c r="O96" s="24"/>
      <c r="P96" s="24"/>
      <c r="Q96" s="101"/>
      <c r="R96" s="101"/>
      <c r="S96" s="25"/>
      <c r="T96" s="25"/>
      <c r="U96" s="102"/>
      <c r="V96" s="102"/>
      <c r="W96" s="87">
        <f t="shared" si="5"/>
        <v>0</v>
      </c>
      <c r="X96" s="87">
        <f>F96-W96</f>
        <v>2000</v>
      </c>
      <c r="Y96" s="87"/>
      <c r="Z96" s="103"/>
    </row>
    <row r="97" spans="1:26" ht="24" thickBot="1">
      <c r="A97" s="4">
        <v>87</v>
      </c>
      <c r="B97" s="5" t="s">
        <v>60</v>
      </c>
      <c r="C97" s="9"/>
      <c r="D97" s="10"/>
      <c r="E97" s="11"/>
      <c r="F97" s="81" t="s">
        <v>26</v>
      </c>
      <c r="G97" s="206"/>
      <c r="H97" s="215"/>
      <c r="I97" s="216"/>
      <c r="J97" s="207"/>
      <c r="K97" s="208"/>
      <c r="L97" s="208"/>
      <c r="M97" s="100"/>
      <c r="N97" s="100"/>
      <c r="O97" s="24"/>
      <c r="P97" s="24"/>
      <c r="Q97" s="101"/>
      <c r="R97" s="101"/>
      <c r="S97" s="25"/>
      <c r="T97" s="184"/>
      <c r="U97" s="185"/>
      <c r="V97" s="77"/>
      <c r="W97" s="87">
        <f t="shared" si="5"/>
        <v>0</v>
      </c>
      <c r="X97" s="87">
        <v>0</v>
      </c>
      <c r="Y97" s="87"/>
      <c r="Z97" s="103"/>
    </row>
    <row r="98" spans="2:26" ht="24.75" thickBot="1" thickTop="1">
      <c r="B98" s="2"/>
      <c r="C98" s="2"/>
      <c r="D98" s="2"/>
      <c r="E98" s="2"/>
      <c r="F98" s="78">
        <f>SUM(F6:F97)</f>
        <v>1691000</v>
      </c>
      <c r="G98" s="234">
        <f>SUM(G6:G97)</f>
        <v>1420</v>
      </c>
      <c r="H98" s="234">
        <f>SUM(H6:H97)</f>
        <v>54678</v>
      </c>
      <c r="I98" s="235">
        <f>SUM(I6:I97)</f>
        <v>225</v>
      </c>
      <c r="J98" s="235">
        <f>SUM(J6:J97)</f>
        <v>12419</v>
      </c>
      <c r="K98" s="236"/>
      <c r="L98" s="221"/>
      <c r="M98" s="222">
        <f>SUM(M6:M97)</f>
        <v>176</v>
      </c>
      <c r="N98" s="56">
        <f>SUM(N6:N97)</f>
        <v>3176</v>
      </c>
      <c r="O98" s="61"/>
      <c r="P98" s="61"/>
      <c r="Q98" s="66"/>
      <c r="R98" s="66"/>
      <c r="S98" s="71">
        <f>SUM(S6:S97)</f>
        <v>1</v>
      </c>
      <c r="T98" s="71">
        <f>SUM(T6:T97)</f>
        <v>223</v>
      </c>
      <c r="U98" s="77">
        <f>SUM(U6:U97)</f>
        <v>2889</v>
      </c>
      <c r="V98" s="77">
        <f>SUM(V6:V97)</f>
        <v>8958</v>
      </c>
      <c r="W98" s="90">
        <f>SUM(W6:W97)</f>
        <v>79274</v>
      </c>
      <c r="X98" s="90">
        <f>F98-W98</f>
        <v>1611726</v>
      </c>
      <c r="Y98" s="87">
        <f>SUM(Y6:Y97)</f>
        <v>180</v>
      </c>
      <c r="Z98" s="103">
        <f>W98+Y98</f>
        <v>79454</v>
      </c>
    </row>
    <row r="99" spans="2:7" ht="19.5" thickTop="1">
      <c r="B99" s="2"/>
      <c r="C99" s="2"/>
      <c r="D99" s="2"/>
      <c r="E99" s="2"/>
      <c r="F99" s="2"/>
      <c r="G99" s="3"/>
    </row>
  </sheetData>
  <sheetProtection/>
  <mergeCells count="6">
    <mergeCell ref="A1:U2"/>
    <mergeCell ref="A4:A5"/>
    <mergeCell ref="B4:E5"/>
    <mergeCell ref="G4:V4"/>
    <mergeCell ref="W4:X4"/>
    <mergeCell ref="Z4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99"/>
  <sheetViews>
    <sheetView zoomScale="90" zoomScaleNormal="90" zoomScalePageLayoutView="0" workbookViewId="0" topLeftCell="A1">
      <selection activeCell="G22" sqref="G22"/>
    </sheetView>
  </sheetViews>
  <sheetFormatPr defaultColWidth="9.140625" defaultRowHeight="21.75"/>
  <cols>
    <col min="1" max="1" width="5.57421875" style="1" customWidth="1"/>
    <col min="2" max="4" width="9.140625" style="1" customWidth="1"/>
    <col min="5" max="5" width="24.7109375" style="1" customWidth="1"/>
    <col min="6" max="6" width="11.57421875" style="1" customWidth="1"/>
    <col min="7" max="7" width="11.7109375" style="1" customWidth="1"/>
    <col min="8" max="8" width="13.00390625" style="1" customWidth="1"/>
    <col min="9" max="9" width="12.140625" style="1" customWidth="1"/>
    <col min="10" max="10" width="12.57421875" style="1" customWidth="1"/>
    <col min="11" max="12" width="11.57421875" style="1" customWidth="1"/>
    <col min="13" max="13" width="11.140625" style="1" customWidth="1"/>
    <col min="14" max="14" width="11.8515625" style="1" customWidth="1"/>
    <col min="15" max="15" width="10.8515625" style="1" customWidth="1"/>
    <col min="16" max="16" width="11.8515625" style="1" customWidth="1"/>
    <col min="17" max="17" width="10.8515625" style="1" customWidth="1"/>
    <col min="18" max="19" width="12.00390625" style="1" customWidth="1"/>
    <col min="20" max="20" width="12.00390625" style="23" customWidth="1"/>
    <col min="21" max="21" width="12.140625" style="23" customWidth="1"/>
    <col min="22" max="22" width="13.7109375" style="1" customWidth="1"/>
    <col min="23" max="23" width="12.421875" style="1" customWidth="1"/>
    <col min="24" max="24" width="11.28125" style="1" customWidth="1"/>
    <col min="25" max="16384" width="9.140625" style="1" customWidth="1"/>
  </cols>
  <sheetData>
    <row r="1" spans="1:21" ht="25.5" customHeight="1">
      <c r="A1" s="390" t="s">
        <v>134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189"/>
    </row>
    <row r="2" spans="1:21" ht="23.2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189"/>
    </row>
    <row r="3" spans="2:6" ht="8.25" customHeight="1">
      <c r="B3" s="190"/>
      <c r="C3" s="190"/>
      <c r="D3" s="190"/>
      <c r="E3" s="190"/>
      <c r="F3" s="191"/>
    </row>
    <row r="4" spans="1:24" ht="25.5" customHeight="1">
      <c r="A4" s="367" t="s">
        <v>105</v>
      </c>
      <c r="B4" s="391" t="s">
        <v>91</v>
      </c>
      <c r="C4" s="391"/>
      <c r="D4" s="391"/>
      <c r="E4" s="392"/>
      <c r="F4" s="387" t="s">
        <v>137</v>
      </c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  <c r="V4" s="237" t="s">
        <v>120</v>
      </c>
      <c r="W4" s="192" t="s">
        <v>119</v>
      </c>
      <c r="X4" s="375" t="s">
        <v>106</v>
      </c>
    </row>
    <row r="5" spans="1:24" ht="23.25" customHeight="1">
      <c r="A5" s="367"/>
      <c r="B5" s="393"/>
      <c r="C5" s="393"/>
      <c r="D5" s="393"/>
      <c r="E5" s="394"/>
      <c r="F5" s="193" t="s">
        <v>129</v>
      </c>
      <c r="G5" s="194" t="s">
        <v>121</v>
      </c>
      <c r="H5" s="195" t="s">
        <v>128</v>
      </c>
      <c r="I5" s="195" t="s">
        <v>121</v>
      </c>
      <c r="J5" s="196" t="s">
        <v>122</v>
      </c>
      <c r="K5" s="197" t="s">
        <v>121</v>
      </c>
      <c r="L5" s="198" t="s">
        <v>123</v>
      </c>
      <c r="M5" s="199" t="s">
        <v>121</v>
      </c>
      <c r="N5" s="200" t="s">
        <v>124</v>
      </c>
      <c r="O5" s="200" t="s">
        <v>121</v>
      </c>
      <c r="P5" s="201" t="s">
        <v>125</v>
      </c>
      <c r="Q5" s="201" t="s">
        <v>121</v>
      </c>
      <c r="R5" s="202" t="s">
        <v>126</v>
      </c>
      <c r="S5" s="202" t="s">
        <v>121</v>
      </c>
      <c r="T5" s="203" t="s">
        <v>127</v>
      </c>
      <c r="U5" s="203" t="s">
        <v>121</v>
      </c>
      <c r="V5" s="204" t="s">
        <v>118</v>
      </c>
      <c r="W5" s="205" t="s">
        <v>118</v>
      </c>
      <c r="X5" s="376"/>
    </row>
    <row r="6" spans="1:24" ht="18.75">
      <c r="A6" s="4">
        <v>1</v>
      </c>
      <c r="B6" s="5" t="s">
        <v>1</v>
      </c>
      <c r="C6" s="6"/>
      <c r="D6" s="5"/>
      <c r="E6" s="7"/>
      <c r="F6" s="206">
        <v>2</v>
      </c>
      <c r="G6" s="206">
        <v>84</v>
      </c>
      <c r="H6" s="207"/>
      <c r="I6" s="207"/>
      <c r="J6" s="208"/>
      <c r="K6" s="209"/>
      <c r="L6" s="210">
        <v>1</v>
      </c>
      <c r="M6" s="100">
        <v>28</v>
      </c>
      <c r="N6" s="24"/>
      <c r="O6" s="24"/>
      <c r="P6" s="101"/>
      <c r="Q6" s="101"/>
      <c r="R6" s="25"/>
      <c r="S6" s="25"/>
      <c r="T6" s="102"/>
      <c r="U6" s="102"/>
      <c r="V6" s="87">
        <f>G6+I6+K6+M6+O6+Q6+S6+U6</f>
        <v>112</v>
      </c>
      <c r="W6" s="87"/>
      <c r="X6" s="238"/>
    </row>
    <row r="7" spans="1:24" ht="18.75">
      <c r="A7" s="4">
        <v>2</v>
      </c>
      <c r="B7" s="5" t="s">
        <v>0</v>
      </c>
      <c r="C7" s="6"/>
      <c r="D7" s="5"/>
      <c r="E7" s="7"/>
      <c r="F7" s="206"/>
      <c r="G7" s="206"/>
      <c r="H7" s="207"/>
      <c r="I7" s="207"/>
      <c r="J7" s="208"/>
      <c r="K7" s="209"/>
      <c r="L7" s="210"/>
      <c r="M7" s="100"/>
      <c r="N7" s="24"/>
      <c r="O7" s="24"/>
      <c r="P7" s="101"/>
      <c r="Q7" s="101"/>
      <c r="R7" s="25"/>
      <c r="S7" s="25"/>
      <c r="T7" s="102"/>
      <c r="U7" s="102"/>
      <c r="V7" s="87">
        <f aca="true" t="shared" si="0" ref="V7:V70">G7+I7+K7+M7+O7+Q7+S7+U7</f>
        <v>0</v>
      </c>
      <c r="W7" s="87"/>
      <c r="X7" s="238"/>
    </row>
    <row r="8" spans="1:24" ht="18.75">
      <c r="A8" s="4">
        <v>3</v>
      </c>
      <c r="B8" s="5" t="s">
        <v>2</v>
      </c>
      <c r="C8" s="6"/>
      <c r="D8" s="5"/>
      <c r="E8" s="7"/>
      <c r="F8" s="206"/>
      <c r="G8" s="206"/>
      <c r="H8" s="207"/>
      <c r="I8" s="207"/>
      <c r="J8" s="208"/>
      <c r="K8" s="208"/>
      <c r="L8" s="210"/>
      <c r="M8" s="100"/>
      <c r="N8" s="24"/>
      <c r="O8" s="24"/>
      <c r="P8" s="101"/>
      <c r="Q8" s="101"/>
      <c r="R8" s="25"/>
      <c r="S8" s="25"/>
      <c r="T8" s="102"/>
      <c r="U8" s="102"/>
      <c r="V8" s="87">
        <f t="shared" si="0"/>
        <v>0</v>
      </c>
      <c r="W8" s="87"/>
      <c r="X8" s="238"/>
    </row>
    <row r="9" spans="1:24" ht="18.75">
      <c r="A9" s="4">
        <v>4</v>
      </c>
      <c r="B9" s="5" t="s">
        <v>22</v>
      </c>
      <c r="C9" s="6"/>
      <c r="D9" s="5"/>
      <c r="E9" s="7"/>
      <c r="F9" s="206">
        <v>10</v>
      </c>
      <c r="G9" s="206">
        <v>435</v>
      </c>
      <c r="H9" s="207"/>
      <c r="I9" s="207"/>
      <c r="J9" s="208"/>
      <c r="K9" s="208"/>
      <c r="L9" s="210"/>
      <c r="M9" s="100"/>
      <c r="N9" s="24"/>
      <c r="O9" s="24"/>
      <c r="P9" s="101"/>
      <c r="Q9" s="101"/>
      <c r="R9" s="25"/>
      <c r="S9" s="25"/>
      <c r="T9" s="102"/>
      <c r="U9" s="102"/>
      <c r="V9" s="87">
        <f t="shared" si="0"/>
        <v>435</v>
      </c>
      <c r="W9" s="87"/>
      <c r="X9" s="238"/>
    </row>
    <row r="10" spans="1:24" ht="18.75">
      <c r="A10" s="4">
        <v>5</v>
      </c>
      <c r="B10" s="5" t="s">
        <v>62</v>
      </c>
      <c r="C10" s="6"/>
      <c r="D10" s="5"/>
      <c r="E10" s="7"/>
      <c r="F10" s="206">
        <v>2</v>
      </c>
      <c r="G10" s="206">
        <v>69</v>
      </c>
      <c r="H10" s="207"/>
      <c r="I10" s="207"/>
      <c r="J10" s="208"/>
      <c r="K10" s="208"/>
      <c r="L10" s="210"/>
      <c r="M10" s="100"/>
      <c r="N10" s="24"/>
      <c r="O10" s="24"/>
      <c r="P10" s="101"/>
      <c r="Q10" s="101"/>
      <c r="R10" s="25"/>
      <c r="S10" s="25"/>
      <c r="T10" s="102"/>
      <c r="U10" s="102"/>
      <c r="V10" s="87">
        <f t="shared" si="0"/>
        <v>69</v>
      </c>
      <c r="W10" s="87"/>
      <c r="X10" s="238"/>
    </row>
    <row r="11" spans="1:24" ht="18.75">
      <c r="A11" s="4">
        <v>6</v>
      </c>
      <c r="B11" s="5" t="s">
        <v>3</v>
      </c>
      <c r="C11" s="6"/>
      <c r="D11" s="5"/>
      <c r="E11" s="7"/>
      <c r="F11" s="206">
        <v>2</v>
      </c>
      <c r="G11" s="206">
        <v>64</v>
      </c>
      <c r="H11" s="207"/>
      <c r="I11" s="207"/>
      <c r="J11" s="208"/>
      <c r="K11" s="208"/>
      <c r="L11" s="210">
        <v>1</v>
      </c>
      <c r="M11" s="100">
        <v>16</v>
      </c>
      <c r="N11" s="24"/>
      <c r="O11" s="24"/>
      <c r="P11" s="101"/>
      <c r="Q11" s="101"/>
      <c r="R11" s="25"/>
      <c r="S11" s="25"/>
      <c r="T11" s="102"/>
      <c r="U11" s="102"/>
      <c r="V11" s="87">
        <f t="shared" si="0"/>
        <v>80</v>
      </c>
      <c r="W11" s="87"/>
      <c r="X11" s="238"/>
    </row>
    <row r="12" spans="1:24" ht="18.75">
      <c r="A12" s="4">
        <v>7</v>
      </c>
      <c r="B12" s="5" t="s">
        <v>4</v>
      </c>
      <c r="C12" s="6"/>
      <c r="D12" s="5"/>
      <c r="E12" s="7"/>
      <c r="F12" s="206"/>
      <c r="G12" s="206"/>
      <c r="H12" s="207"/>
      <c r="I12" s="207"/>
      <c r="J12" s="208"/>
      <c r="K12" s="208"/>
      <c r="L12" s="210"/>
      <c r="M12" s="100"/>
      <c r="N12" s="24"/>
      <c r="O12" s="24"/>
      <c r="P12" s="101"/>
      <c r="Q12" s="101"/>
      <c r="R12" s="25"/>
      <c r="S12" s="25"/>
      <c r="T12" s="102"/>
      <c r="U12" s="102"/>
      <c r="V12" s="87">
        <f t="shared" si="0"/>
        <v>0</v>
      </c>
      <c r="W12" s="87"/>
      <c r="X12" s="238"/>
    </row>
    <row r="13" spans="1:24" ht="18.75">
      <c r="A13" s="4">
        <v>8</v>
      </c>
      <c r="B13" s="5" t="s">
        <v>5</v>
      </c>
      <c r="C13" s="6"/>
      <c r="D13" s="5"/>
      <c r="E13" s="7"/>
      <c r="F13" s="206"/>
      <c r="G13" s="206"/>
      <c r="H13" s="207"/>
      <c r="I13" s="207"/>
      <c r="J13" s="208"/>
      <c r="K13" s="208"/>
      <c r="L13" s="210"/>
      <c r="M13" s="100"/>
      <c r="N13" s="24"/>
      <c r="O13" s="24"/>
      <c r="P13" s="101"/>
      <c r="Q13" s="101"/>
      <c r="R13" s="25"/>
      <c r="S13" s="25"/>
      <c r="T13" s="102"/>
      <c r="U13" s="102"/>
      <c r="V13" s="87">
        <f t="shared" si="0"/>
        <v>0</v>
      </c>
      <c r="W13" s="87"/>
      <c r="X13" s="238"/>
    </row>
    <row r="14" spans="1:24" ht="18.75">
      <c r="A14" s="4">
        <v>9</v>
      </c>
      <c r="B14" s="5" t="s">
        <v>35</v>
      </c>
      <c r="C14" s="6"/>
      <c r="D14" s="5"/>
      <c r="E14" s="7"/>
      <c r="F14" s="206">
        <v>1</v>
      </c>
      <c r="G14" s="206">
        <v>32</v>
      </c>
      <c r="H14" s="207"/>
      <c r="I14" s="207"/>
      <c r="J14" s="208"/>
      <c r="K14" s="208"/>
      <c r="L14" s="210">
        <v>54</v>
      </c>
      <c r="M14" s="100">
        <v>948</v>
      </c>
      <c r="N14" s="24"/>
      <c r="O14" s="24"/>
      <c r="P14" s="101"/>
      <c r="Q14" s="101"/>
      <c r="R14" s="25"/>
      <c r="S14" s="25"/>
      <c r="T14" s="102"/>
      <c r="U14" s="102"/>
      <c r="V14" s="87">
        <f t="shared" si="0"/>
        <v>980</v>
      </c>
      <c r="W14" s="87"/>
      <c r="X14" s="238"/>
    </row>
    <row r="15" spans="1:24" ht="18.75">
      <c r="A15" s="4">
        <v>10</v>
      </c>
      <c r="B15" s="5" t="s">
        <v>34</v>
      </c>
      <c r="C15" s="6"/>
      <c r="D15" s="5"/>
      <c r="E15" s="7"/>
      <c r="F15" s="206">
        <v>29</v>
      </c>
      <c r="G15" s="206">
        <v>1728</v>
      </c>
      <c r="H15" s="207"/>
      <c r="I15" s="207"/>
      <c r="J15" s="208"/>
      <c r="K15" s="208"/>
      <c r="L15" s="210"/>
      <c r="M15" s="100"/>
      <c r="N15" s="24"/>
      <c r="O15" s="24"/>
      <c r="P15" s="101"/>
      <c r="Q15" s="101"/>
      <c r="R15" s="25"/>
      <c r="S15" s="25"/>
      <c r="T15" s="102">
        <v>190</v>
      </c>
      <c r="U15" s="102">
        <v>638</v>
      </c>
      <c r="V15" s="87">
        <f t="shared" si="0"/>
        <v>2366</v>
      </c>
      <c r="W15" s="87"/>
      <c r="X15" s="238"/>
    </row>
    <row r="16" spans="1:24" ht="18.75">
      <c r="A16" s="4">
        <v>12</v>
      </c>
      <c r="B16" s="5" t="s">
        <v>108</v>
      </c>
      <c r="C16" s="6"/>
      <c r="D16" s="5"/>
      <c r="E16" s="7"/>
      <c r="F16" s="211">
        <v>21</v>
      </c>
      <c r="G16" s="206">
        <v>807</v>
      </c>
      <c r="H16" s="207"/>
      <c r="I16" s="207"/>
      <c r="J16" s="208"/>
      <c r="K16" s="208"/>
      <c r="L16" s="210"/>
      <c r="M16" s="100"/>
      <c r="N16" s="24"/>
      <c r="O16" s="24"/>
      <c r="P16" s="101"/>
      <c r="Q16" s="101"/>
      <c r="R16" s="25"/>
      <c r="S16" s="25"/>
      <c r="T16" s="102"/>
      <c r="U16" s="102"/>
      <c r="V16" s="87">
        <f t="shared" si="0"/>
        <v>807</v>
      </c>
      <c r="W16" s="87"/>
      <c r="X16" s="238"/>
    </row>
    <row r="17" spans="1:24" ht="18.75">
      <c r="A17" s="4">
        <v>13</v>
      </c>
      <c r="B17" s="5" t="s">
        <v>20</v>
      </c>
      <c r="C17" s="6"/>
      <c r="D17" s="5"/>
      <c r="E17" s="7"/>
      <c r="F17" s="211">
        <v>140</v>
      </c>
      <c r="G17" s="206">
        <v>5210</v>
      </c>
      <c r="H17" s="207"/>
      <c r="I17" s="207"/>
      <c r="J17" s="208"/>
      <c r="K17" s="208"/>
      <c r="L17" s="210"/>
      <c r="M17" s="100"/>
      <c r="N17" s="24"/>
      <c r="O17" s="24"/>
      <c r="P17" s="101">
        <v>1</v>
      </c>
      <c r="Q17" s="101">
        <v>175</v>
      </c>
      <c r="R17" s="25"/>
      <c r="S17" s="25"/>
      <c r="T17" s="102"/>
      <c r="U17" s="102"/>
      <c r="V17" s="87">
        <f t="shared" si="0"/>
        <v>5385</v>
      </c>
      <c r="W17" s="87"/>
      <c r="X17" s="238"/>
    </row>
    <row r="18" spans="1:24" ht="18.75">
      <c r="A18" s="4">
        <v>14</v>
      </c>
      <c r="B18" s="5" t="s">
        <v>6</v>
      </c>
      <c r="C18" s="6"/>
      <c r="D18" s="5"/>
      <c r="E18" s="7"/>
      <c r="F18" s="206">
        <v>3</v>
      </c>
      <c r="G18" s="206">
        <v>101</v>
      </c>
      <c r="H18" s="207"/>
      <c r="I18" s="207"/>
      <c r="J18" s="208"/>
      <c r="K18" s="208"/>
      <c r="L18" s="210"/>
      <c r="M18" s="100"/>
      <c r="N18" s="24"/>
      <c r="O18" s="24"/>
      <c r="P18" s="101"/>
      <c r="Q18" s="101"/>
      <c r="R18" s="25"/>
      <c r="S18" s="25"/>
      <c r="T18" s="102"/>
      <c r="U18" s="102"/>
      <c r="V18" s="87">
        <f t="shared" si="0"/>
        <v>101</v>
      </c>
      <c r="W18" s="87"/>
      <c r="X18" s="238"/>
    </row>
    <row r="19" spans="1:24" ht="18.75">
      <c r="A19" s="4">
        <v>15</v>
      </c>
      <c r="B19" s="5" t="s">
        <v>19</v>
      </c>
      <c r="C19" s="6"/>
      <c r="D19" s="5"/>
      <c r="E19" s="7"/>
      <c r="F19" s="206">
        <v>18</v>
      </c>
      <c r="G19" s="206">
        <v>688</v>
      </c>
      <c r="H19" s="207"/>
      <c r="I19" s="207"/>
      <c r="J19" s="208"/>
      <c r="K19" s="208"/>
      <c r="L19" s="210">
        <v>1</v>
      </c>
      <c r="M19" s="100">
        <v>16</v>
      </c>
      <c r="N19" s="24"/>
      <c r="O19" s="24"/>
      <c r="P19" s="101"/>
      <c r="Q19" s="101"/>
      <c r="R19" s="25"/>
      <c r="S19" s="25"/>
      <c r="T19" s="102"/>
      <c r="U19" s="102"/>
      <c r="V19" s="87">
        <f t="shared" si="0"/>
        <v>704</v>
      </c>
      <c r="W19" s="87"/>
      <c r="X19" s="238"/>
    </row>
    <row r="20" spans="1:24" ht="18.75">
      <c r="A20" s="4">
        <v>16</v>
      </c>
      <c r="B20" s="5" t="s">
        <v>7</v>
      </c>
      <c r="C20" s="6"/>
      <c r="D20" s="5"/>
      <c r="E20" s="7"/>
      <c r="F20" s="206"/>
      <c r="G20" s="206"/>
      <c r="H20" s="207"/>
      <c r="I20" s="207"/>
      <c r="J20" s="208"/>
      <c r="K20" s="208"/>
      <c r="L20" s="210"/>
      <c r="M20" s="100"/>
      <c r="N20" s="24"/>
      <c r="O20" s="24"/>
      <c r="P20" s="101"/>
      <c r="Q20" s="101"/>
      <c r="R20" s="25"/>
      <c r="S20" s="25"/>
      <c r="T20" s="102"/>
      <c r="U20" s="102"/>
      <c r="V20" s="87">
        <f t="shared" si="0"/>
        <v>0</v>
      </c>
      <c r="W20" s="87"/>
      <c r="X20" s="238"/>
    </row>
    <row r="21" spans="1:24" ht="18.75">
      <c r="A21" s="4">
        <v>17</v>
      </c>
      <c r="B21" s="5" t="s">
        <v>67</v>
      </c>
      <c r="C21" s="6"/>
      <c r="D21" s="5"/>
      <c r="E21" s="7"/>
      <c r="F21" s="206"/>
      <c r="G21" s="206"/>
      <c r="H21" s="207"/>
      <c r="I21" s="207"/>
      <c r="J21" s="208"/>
      <c r="K21" s="208"/>
      <c r="L21" s="210"/>
      <c r="M21" s="100"/>
      <c r="N21" s="24"/>
      <c r="O21" s="24"/>
      <c r="P21" s="101"/>
      <c r="Q21" s="101"/>
      <c r="R21" s="25"/>
      <c r="S21" s="25"/>
      <c r="T21" s="102"/>
      <c r="U21" s="102"/>
      <c r="V21" s="87">
        <f t="shared" si="0"/>
        <v>0</v>
      </c>
      <c r="W21" s="87"/>
      <c r="X21" s="238"/>
    </row>
    <row r="22" spans="1:24" ht="18.75">
      <c r="A22" s="4">
        <v>18</v>
      </c>
      <c r="B22" s="5" t="s">
        <v>68</v>
      </c>
      <c r="C22" s="6"/>
      <c r="D22" s="5"/>
      <c r="E22" s="7"/>
      <c r="F22" s="206"/>
      <c r="G22" s="206" t="s">
        <v>141</v>
      </c>
      <c r="H22" s="212"/>
      <c r="I22" s="212"/>
      <c r="J22" s="208"/>
      <c r="K22" s="208"/>
      <c r="L22" s="213"/>
      <c r="M22" s="100"/>
      <c r="N22" s="24"/>
      <c r="O22" s="24"/>
      <c r="P22" s="101"/>
      <c r="Q22" s="101"/>
      <c r="R22" s="25"/>
      <c r="S22" s="25"/>
      <c r="T22" s="102"/>
      <c r="U22" s="102"/>
      <c r="V22" s="87">
        <v>0</v>
      </c>
      <c r="W22" s="87"/>
      <c r="X22" s="238"/>
    </row>
    <row r="23" spans="1:24" ht="18.75">
      <c r="A23" s="4"/>
      <c r="B23" s="5" t="s">
        <v>31</v>
      </c>
      <c r="C23" s="6"/>
      <c r="D23" s="5"/>
      <c r="E23" s="7"/>
      <c r="F23" s="206"/>
      <c r="G23" s="206"/>
      <c r="H23" s="207"/>
      <c r="I23" s="207"/>
      <c r="J23" s="208"/>
      <c r="K23" s="208"/>
      <c r="L23" s="210"/>
      <c r="M23" s="100"/>
      <c r="N23" s="24"/>
      <c r="O23" s="24"/>
      <c r="P23" s="101"/>
      <c r="Q23" s="101"/>
      <c r="R23" s="25"/>
      <c r="S23" s="25"/>
      <c r="T23" s="102"/>
      <c r="U23" s="102"/>
      <c r="V23" s="87">
        <f t="shared" si="0"/>
        <v>0</v>
      </c>
      <c r="W23" s="87"/>
      <c r="X23" s="238"/>
    </row>
    <row r="24" spans="1:24" ht="18.75">
      <c r="A24" s="4">
        <v>19</v>
      </c>
      <c r="B24" s="5" t="s">
        <v>69</v>
      </c>
      <c r="C24" s="6"/>
      <c r="D24" s="5"/>
      <c r="E24" s="7"/>
      <c r="F24" s="206"/>
      <c r="G24" s="206"/>
      <c r="H24" s="207"/>
      <c r="I24" s="207"/>
      <c r="J24" s="208"/>
      <c r="K24" s="208"/>
      <c r="L24" s="210"/>
      <c r="M24" s="100"/>
      <c r="N24" s="24"/>
      <c r="O24" s="24"/>
      <c r="P24" s="101"/>
      <c r="Q24" s="101"/>
      <c r="R24" s="25"/>
      <c r="S24" s="25"/>
      <c r="T24" s="102"/>
      <c r="U24" s="102"/>
      <c r="V24" s="87">
        <f t="shared" si="0"/>
        <v>0</v>
      </c>
      <c r="W24" s="87"/>
      <c r="X24" s="238"/>
    </row>
    <row r="25" spans="1:24" ht="18.75">
      <c r="A25" s="4">
        <v>20</v>
      </c>
      <c r="B25" s="5" t="s">
        <v>70</v>
      </c>
      <c r="C25" s="6"/>
      <c r="D25" s="5"/>
      <c r="E25" s="7"/>
      <c r="F25" s="206"/>
      <c r="G25" s="206"/>
      <c r="H25" s="207"/>
      <c r="I25" s="207"/>
      <c r="J25" s="208"/>
      <c r="K25" s="208"/>
      <c r="L25" s="210"/>
      <c r="M25" s="100"/>
      <c r="N25" s="24"/>
      <c r="O25" s="24"/>
      <c r="P25" s="101"/>
      <c r="Q25" s="101"/>
      <c r="R25" s="25"/>
      <c r="S25" s="25"/>
      <c r="T25" s="102"/>
      <c r="U25" s="102"/>
      <c r="V25" s="87">
        <f t="shared" si="0"/>
        <v>0</v>
      </c>
      <c r="W25" s="87"/>
      <c r="X25" s="238"/>
    </row>
    <row r="26" spans="1:24" ht="18.75">
      <c r="A26" s="4">
        <v>21</v>
      </c>
      <c r="B26" s="5" t="s">
        <v>71</v>
      </c>
      <c r="C26" s="6"/>
      <c r="D26" s="5"/>
      <c r="E26" s="7"/>
      <c r="F26" s="206"/>
      <c r="G26" s="206"/>
      <c r="H26" s="207"/>
      <c r="I26" s="207"/>
      <c r="J26" s="208"/>
      <c r="K26" s="208"/>
      <c r="L26" s="210"/>
      <c r="M26" s="100"/>
      <c r="N26" s="24"/>
      <c r="O26" s="24"/>
      <c r="P26" s="101"/>
      <c r="Q26" s="101"/>
      <c r="R26" s="25"/>
      <c r="S26" s="25"/>
      <c r="T26" s="102"/>
      <c r="U26" s="102"/>
      <c r="V26" s="87">
        <f t="shared" si="0"/>
        <v>0</v>
      </c>
      <c r="W26" s="87"/>
      <c r="X26" s="238"/>
    </row>
    <row r="27" spans="1:24" ht="18.75">
      <c r="A27" s="4"/>
      <c r="B27" s="5" t="s">
        <v>72</v>
      </c>
      <c r="C27" s="6"/>
      <c r="D27" s="5"/>
      <c r="E27" s="7"/>
      <c r="F27" s="211"/>
      <c r="G27" s="211"/>
      <c r="H27" s="212"/>
      <c r="I27" s="212"/>
      <c r="J27" s="208"/>
      <c r="K27" s="208"/>
      <c r="L27" s="213"/>
      <c r="M27" s="100"/>
      <c r="N27" s="24"/>
      <c r="O27" s="24"/>
      <c r="P27" s="101"/>
      <c r="Q27" s="101"/>
      <c r="R27" s="25"/>
      <c r="S27" s="25"/>
      <c r="T27" s="102"/>
      <c r="U27" s="102"/>
      <c r="V27" s="87">
        <f t="shared" si="0"/>
        <v>0</v>
      </c>
      <c r="W27" s="87"/>
      <c r="X27" s="238"/>
    </row>
    <row r="28" spans="1:24" ht="18.75">
      <c r="A28" s="4">
        <v>22</v>
      </c>
      <c r="B28" s="5" t="s">
        <v>28</v>
      </c>
      <c r="C28" s="6"/>
      <c r="D28" s="5"/>
      <c r="E28" s="7"/>
      <c r="F28" s="206">
        <v>3</v>
      </c>
      <c r="G28" s="206">
        <v>211</v>
      </c>
      <c r="H28" s="207"/>
      <c r="I28" s="207"/>
      <c r="J28" s="208"/>
      <c r="K28" s="208"/>
      <c r="L28" s="210">
        <v>1</v>
      </c>
      <c r="M28" s="100">
        <v>18</v>
      </c>
      <c r="N28" s="24"/>
      <c r="O28" s="24"/>
      <c r="P28" s="101"/>
      <c r="Q28" s="101"/>
      <c r="R28" s="25"/>
      <c r="S28" s="25"/>
      <c r="T28" s="102"/>
      <c r="U28" s="102"/>
      <c r="V28" s="87">
        <f t="shared" si="0"/>
        <v>229</v>
      </c>
      <c r="W28" s="87"/>
      <c r="X28" s="238"/>
    </row>
    <row r="29" spans="1:24" ht="18.75">
      <c r="A29" s="4">
        <v>23</v>
      </c>
      <c r="B29" s="5" t="s">
        <v>8</v>
      </c>
      <c r="C29" s="6"/>
      <c r="D29" s="5"/>
      <c r="E29" s="7"/>
      <c r="F29" s="206">
        <v>2</v>
      </c>
      <c r="G29" s="211">
        <v>64</v>
      </c>
      <c r="H29" s="212"/>
      <c r="I29" s="212"/>
      <c r="J29" s="208"/>
      <c r="K29" s="208"/>
      <c r="L29" s="210"/>
      <c r="M29" s="100"/>
      <c r="N29" s="24"/>
      <c r="O29" s="24"/>
      <c r="P29" s="101"/>
      <c r="Q29" s="101"/>
      <c r="R29" s="25"/>
      <c r="S29" s="25"/>
      <c r="T29" s="102"/>
      <c r="U29" s="102"/>
      <c r="V29" s="87">
        <f t="shared" si="0"/>
        <v>64</v>
      </c>
      <c r="W29" s="87"/>
      <c r="X29" s="238"/>
    </row>
    <row r="30" spans="1:24" ht="18.75">
      <c r="A30" s="4">
        <v>24</v>
      </c>
      <c r="B30" s="5" t="s">
        <v>51</v>
      </c>
      <c r="C30" s="6"/>
      <c r="D30" s="5"/>
      <c r="E30" s="7"/>
      <c r="F30" s="206"/>
      <c r="G30" s="206"/>
      <c r="H30" s="207"/>
      <c r="I30" s="207"/>
      <c r="J30" s="208"/>
      <c r="K30" s="208"/>
      <c r="L30" s="210"/>
      <c r="M30" s="100"/>
      <c r="N30" s="24"/>
      <c r="O30" s="24"/>
      <c r="P30" s="101"/>
      <c r="Q30" s="101"/>
      <c r="R30" s="25"/>
      <c r="S30" s="25"/>
      <c r="T30" s="102"/>
      <c r="U30" s="102"/>
      <c r="V30" s="87">
        <f t="shared" si="0"/>
        <v>0</v>
      </c>
      <c r="W30" s="87"/>
      <c r="X30" s="238"/>
    </row>
    <row r="31" spans="1:24" ht="18.75">
      <c r="A31" s="4">
        <v>25</v>
      </c>
      <c r="B31" s="5" t="s">
        <v>52</v>
      </c>
      <c r="C31" s="6"/>
      <c r="D31" s="5"/>
      <c r="E31" s="7"/>
      <c r="F31" s="206"/>
      <c r="G31" s="206"/>
      <c r="H31" s="207"/>
      <c r="I31" s="207"/>
      <c r="J31" s="208"/>
      <c r="K31" s="208"/>
      <c r="L31" s="210"/>
      <c r="M31" s="100"/>
      <c r="N31" s="24"/>
      <c r="O31" s="24"/>
      <c r="P31" s="101"/>
      <c r="Q31" s="101"/>
      <c r="R31" s="25"/>
      <c r="S31" s="25"/>
      <c r="T31" s="102"/>
      <c r="U31" s="102"/>
      <c r="V31" s="87">
        <f t="shared" si="0"/>
        <v>0</v>
      </c>
      <c r="W31" s="87"/>
      <c r="X31" s="238"/>
    </row>
    <row r="32" spans="1:24" ht="18.75">
      <c r="A32" s="4">
        <v>26</v>
      </c>
      <c r="B32" s="5" t="s">
        <v>65</v>
      </c>
      <c r="C32" s="6"/>
      <c r="D32" s="5"/>
      <c r="E32" s="7"/>
      <c r="F32" s="206"/>
      <c r="G32" s="206"/>
      <c r="H32" s="207"/>
      <c r="I32" s="207"/>
      <c r="J32" s="208"/>
      <c r="K32" s="208"/>
      <c r="L32" s="210"/>
      <c r="M32" s="100"/>
      <c r="N32" s="24"/>
      <c r="O32" s="24"/>
      <c r="P32" s="101"/>
      <c r="Q32" s="101"/>
      <c r="R32" s="25"/>
      <c r="S32" s="25"/>
      <c r="T32" s="102"/>
      <c r="U32" s="102"/>
      <c r="V32" s="87">
        <f t="shared" si="0"/>
        <v>0</v>
      </c>
      <c r="W32" s="87"/>
      <c r="X32" s="238"/>
    </row>
    <row r="33" spans="1:24" ht="18.75">
      <c r="A33" s="4"/>
      <c r="B33" s="5" t="s">
        <v>66</v>
      </c>
      <c r="C33" s="6"/>
      <c r="D33" s="5"/>
      <c r="E33" s="7"/>
      <c r="F33" s="206"/>
      <c r="G33" s="211"/>
      <c r="H33" s="212"/>
      <c r="I33" s="212"/>
      <c r="J33" s="208"/>
      <c r="K33" s="208"/>
      <c r="L33" s="210"/>
      <c r="M33" s="100"/>
      <c r="N33" s="24"/>
      <c r="O33" s="24"/>
      <c r="P33" s="101"/>
      <c r="Q33" s="101"/>
      <c r="R33" s="25"/>
      <c r="S33" s="25"/>
      <c r="T33" s="102"/>
      <c r="U33" s="102"/>
      <c r="V33" s="87">
        <f t="shared" si="0"/>
        <v>0</v>
      </c>
      <c r="W33" s="87"/>
      <c r="X33" s="238"/>
    </row>
    <row r="34" spans="1:24" ht="18.75">
      <c r="A34" s="4">
        <v>27</v>
      </c>
      <c r="B34" s="5" t="s">
        <v>30</v>
      </c>
      <c r="C34" s="6"/>
      <c r="D34" s="5"/>
      <c r="E34" s="7"/>
      <c r="F34" s="206"/>
      <c r="G34" s="206"/>
      <c r="H34" s="207"/>
      <c r="I34" s="207"/>
      <c r="J34" s="208"/>
      <c r="K34" s="208"/>
      <c r="L34" s="210"/>
      <c r="M34" s="100"/>
      <c r="N34" s="24"/>
      <c r="O34" s="24"/>
      <c r="P34" s="101"/>
      <c r="Q34" s="101"/>
      <c r="R34" s="25"/>
      <c r="S34" s="25"/>
      <c r="T34" s="102"/>
      <c r="U34" s="102"/>
      <c r="V34" s="87">
        <f t="shared" si="0"/>
        <v>0</v>
      </c>
      <c r="W34" s="87"/>
      <c r="X34" s="238"/>
    </row>
    <row r="35" spans="1:24" ht="18.75">
      <c r="A35" s="4">
        <v>28</v>
      </c>
      <c r="B35" s="5" t="s">
        <v>32</v>
      </c>
      <c r="C35" s="6"/>
      <c r="D35" s="5"/>
      <c r="E35" s="7"/>
      <c r="F35" s="206"/>
      <c r="G35" s="206"/>
      <c r="H35" s="207"/>
      <c r="I35" s="207"/>
      <c r="J35" s="208"/>
      <c r="K35" s="208"/>
      <c r="L35" s="210"/>
      <c r="M35" s="100"/>
      <c r="N35" s="24"/>
      <c r="O35" s="24"/>
      <c r="P35" s="101"/>
      <c r="Q35" s="101"/>
      <c r="R35" s="25"/>
      <c r="S35" s="25"/>
      <c r="T35" s="102"/>
      <c r="U35" s="102"/>
      <c r="V35" s="87">
        <f t="shared" si="0"/>
        <v>0</v>
      </c>
      <c r="W35" s="87"/>
      <c r="X35" s="238"/>
    </row>
    <row r="36" spans="1:24" ht="18.75">
      <c r="A36" s="4">
        <v>29</v>
      </c>
      <c r="B36" s="5" t="s">
        <v>9</v>
      </c>
      <c r="C36" s="6"/>
      <c r="D36" s="5"/>
      <c r="E36" s="7"/>
      <c r="F36" s="211">
        <v>1</v>
      </c>
      <c r="G36" s="211">
        <v>367</v>
      </c>
      <c r="H36" s="212"/>
      <c r="I36" s="212"/>
      <c r="J36" s="208"/>
      <c r="K36" s="208"/>
      <c r="L36" s="210"/>
      <c r="M36" s="100"/>
      <c r="N36" s="24"/>
      <c r="O36" s="24"/>
      <c r="P36" s="101"/>
      <c r="Q36" s="101"/>
      <c r="R36" s="25"/>
      <c r="S36" s="25"/>
      <c r="T36" s="102">
        <v>2</v>
      </c>
      <c r="U36" s="102">
        <v>8</v>
      </c>
      <c r="V36" s="87">
        <f t="shared" si="0"/>
        <v>375</v>
      </c>
      <c r="W36" s="87"/>
      <c r="X36" s="238"/>
    </row>
    <row r="37" spans="1:24" ht="18.75">
      <c r="A37" s="4">
        <v>30</v>
      </c>
      <c r="B37" s="5" t="s">
        <v>27</v>
      </c>
      <c r="C37" s="6"/>
      <c r="D37" s="5"/>
      <c r="E37" s="7"/>
      <c r="F37" s="211">
        <v>65</v>
      </c>
      <c r="G37" s="206">
        <v>2290</v>
      </c>
      <c r="H37" s="207"/>
      <c r="I37" s="207"/>
      <c r="J37" s="208"/>
      <c r="K37" s="208"/>
      <c r="L37" s="210"/>
      <c r="M37" s="100"/>
      <c r="N37" s="24"/>
      <c r="O37" s="24"/>
      <c r="P37" s="101"/>
      <c r="Q37" s="101"/>
      <c r="R37" s="25"/>
      <c r="S37" s="25"/>
      <c r="T37" s="102"/>
      <c r="U37" s="102"/>
      <c r="V37" s="87">
        <f t="shared" si="0"/>
        <v>2290</v>
      </c>
      <c r="W37" s="87"/>
      <c r="X37" s="238"/>
    </row>
    <row r="38" spans="1:24" ht="18.75">
      <c r="A38" s="4">
        <v>31</v>
      </c>
      <c r="B38" s="5" t="s">
        <v>39</v>
      </c>
      <c r="C38" s="6"/>
      <c r="D38" s="5"/>
      <c r="E38" s="7"/>
      <c r="F38" s="211"/>
      <c r="G38" s="206"/>
      <c r="H38" s="212"/>
      <c r="I38" s="212"/>
      <c r="J38" s="208"/>
      <c r="K38" s="208"/>
      <c r="L38" s="210"/>
      <c r="M38" s="100"/>
      <c r="N38" s="24"/>
      <c r="O38" s="24"/>
      <c r="P38" s="101"/>
      <c r="Q38" s="101"/>
      <c r="R38" s="25"/>
      <c r="S38" s="25"/>
      <c r="T38" s="102"/>
      <c r="U38" s="102"/>
      <c r="V38" s="87">
        <f t="shared" si="0"/>
        <v>0</v>
      </c>
      <c r="W38" s="87"/>
      <c r="X38" s="238"/>
    </row>
    <row r="39" spans="1:24" ht="18.75">
      <c r="A39" s="4">
        <v>32</v>
      </c>
      <c r="B39" s="5" t="s">
        <v>10</v>
      </c>
      <c r="C39" s="6"/>
      <c r="D39" s="5"/>
      <c r="E39" s="7"/>
      <c r="F39" s="211">
        <v>11</v>
      </c>
      <c r="G39" s="206">
        <v>657</v>
      </c>
      <c r="H39" s="207"/>
      <c r="I39" s="207"/>
      <c r="J39" s="208"/>
      <c r="K39" s="208"/>
      <c r="L39" s="210">
        <v>2</v>
      </c>
      <c r="M39" s="100">
        <v>38</v>
      </c>
      <c r="N39" s="24"/>
      <c r="O39" s="24"/>
      <c r="P39" s="101"/>
      <c r="Q39" s="101"/>
      <c r="R39" s="25"/>
      <c r="S39" s="25"/>
      <c r="T39" s="102">
        <v>80</v>
      </c>
      <c r="U39" s="102">
        <v>240</v>
      </c>
      <c r="V39" s="87">
        <f t="shared" si="0"/>
        <v>935</v>
      </c>
      <c r="W39" s="87"/>
      <c r="X39" s="238"/>
    </row>
    <row r="40" spans="1:24" ht="18.75">
      <c r="A40" s="4">
        <v>33</v>
      </c>
      <c r="B40" s="5" t="s">
        <v>18</v>
      </c>
      <c r="C40" s="6"/>
      <c r="D40" s="5"/>
      <c r="E40" s="7"/>
      <c r="F40" s="211">
        <v>379</v>
      </c>
      <c r="G40" s="206">
        <v>13973</v>
      </c>
      <c r="H40" s="207"/>
      <c r="I40" s="207"/>
      <c r="J40" s="208"/>
      <c r="K40" s="208"/>
      <c r="L40" s="210">
        <v>11</v>
      </c>
      <c r="M40" s="100">
        <v>185</v>
      </c>
      <c r="N40" s="24"/>
      <c r="O40" s="24"/>
      <c r="P40" s="101"/>
      <c r="Q40" s="101"/>
      <c r="R40" s="25"/>
      <c r="S40" s="25"/>
      <c r="T40" s="102"/>
      <c r="U40" s="102"/>
      <c r="V40" s="87">
        <f t="shared" si="0"/>
        <v>14158</v>
      </c>
      <c r="W40" s="87"/>
      <c r="X40" s="238"/>
    </row>
    <row r="41" spans="1:24" ht="18.75">
      <c r="A41" s="4">
        <v>34</v>
      </c>
      <c r="B41" s="5" t="s">
        <v>17</v>
      </c>
      <c r="C41" s="6"/>
      <c r="D41" s="5"/>
      <c r="E41" s="7"/>
      <c r="F41" s="211">
        <v>36</v>
      </c>
      <c r="G41" s="206">
        <v>1332</v>
      </c>
      <c r="H41" s="207"/>
      <c r="I41" s="207"/>
      <c r="J41" s="208"/>
      <c r="K41" s="208"/>
      <c r="L41" s="210"/>
      <c r="M41" s="100"/>
      <c r="N41" s="24"/>
      <c r="O41" s="24"/>
      <c r="P41" s="101"/>
      <c r="Q41" s="101"/>
      <c r="R41" s="25"/>
      <c r="S41" s="25"/>
      <c r="T41" s="102"/>
      <c r="U41" s="102"/>
      <c r="V41" s="87">
        <f t="shared" si="0"/>
        <v>1332</v>
      </c>
      <c r="W41" s="87"/>
      <c r="X41" s="238"/>
    </row>
    <row r="42" spans="1:24" ht="18.75">
      <c r="A42" s="4">
        <v>35</v>
      </c>
      <c r="B42" s="5" t="s">
        <v>80</v>
      </c>
      <c r="C42" s="6"/>
      <c r="D42" s="5"/>
      <c r="E42" s="7"/>
      <c r="F42" s="206"/>
      <c r="G42" s="206"/>
      <c r="H42" s="207"/>
      <c r="I42" s="207"/>
      <c r="J42" s="208"/>
      <c r="K42" s="208"/>
      <c r="L42" s="210"/>
      <c r="M42" s="100"/>
      <c r="N42" s="24"/>
      <c r="O42" s="24"/>
      <c r="P42" s="101"/>
      <c r="Q42" s="101"/>
      <c r="R42" s="25"/>
      <c r="S42" s="25"/>
      <c r="T42" s="102"/>
      <c r="U42" s="102"/>
      <c r="V42" s="87">
        <f t="shared" si="0"/>
        <v>0</v>
      </c>
      <c r="W42" s="87"/>
      <c r="X42" s="238"/>
    </row>
    <row r="43" spans="1:24" ht="18.75">
      <c r="A43" s="4">
        <v>36</v>
      </c>
      <c r="B43" s="5" t="s">
        <v>63</v>
      </c>
      <c r="C43" s="6"/>
      <c r="D43" s="5"/>
      <c r="E43" s="7"/>
      <c r="F43" s="206"/>
      <c r="G43" s="206"/>
      <c r="H43" s="207"/>
      <c r="I43" s="207"/>
      <c r="J43" s="208"/>
      <c r="K43" s="208"/>
      <c r="L43" s="210"/>
      <c r="M43" s="100"/>
      <c r="N43" s="24"/>
      <c r="O43" s="24"/>
      <c r="P43" s="101"/>
      <c r="Q43" s="101"/>
      <c r="R43" s="25"/>
      <c r="S43" s="25"/>
      <c r="T43" s="102"/>
      <c r="U43" s="102"/>
      <c r="V43" s="87">
        <f t="shared" si="0"/>
        <v>0</v>
      </c>
      <c r="W43" s="87"/>
      <c r="X43" s="238"/>
    </row>
    <row r="44" spans="1:24" ht="18.75">
      <c r="A44" s="4">
        <v>37</v>
      </c>
      <c r="B44" s="5" t="s">
        <v>61</v>
      </c>
      <c r="C44" s="6"/>
      <c r="D44" s="5"/>
      <c r="E44" s="7"/>
      <c r="F44" s="206"/>
      <c r="G44" s="206"/>
      <c r="H44" s="207"/>
      <c r="I44" s="207"/>
      <c r="J44" s="208"/>
      <c r="K44" s="208"/>
      <c r="L44" s="210"/>
      <c r="M44" s="100"/>
      <c r="N44" s="24"/>
      <c r="O44" s="24"/>
      <c r="P44" s="101"/>
      <c r="Q44" s="101"/>
      <c r="R44" s="25"/>
      <c r="S44" s="25"/>
      <c r="T44" s="102"/>
      <c r="U44" s="102"/>
      <c r="V44" s="87">
        <f t="shared" si="0"/>
        <v>0</v>
      </c>
      <c r="W44" s="87"/>
      <c r="X44" s="238"/>
    </row>
    <row r="45" spans="1:24" ht="18.75">
      <c r="A45" s="4">
        <v>38</v>
      </c>
      <c r="B45" s="5" t="s">
        <v>55</v>
      </c>
      <c r="C45" s="6"/>
      <c r="D45" s="5"/>
      <c r="E45" s="7"/>
      <c r="F45" s="206"/>
      <c r="G45" s="206"/>
      <c r="H45" s="207"/>
      <c r="I45" s="207"/>
      <c r="J45" s="208"/>
      <c r="K45" s="208"/>
      <c r="L45" s="210"/>
      <c r="M45" s="100"/>
      <c r="N45" s="24"/>
      <c r="O45" s="24"/>
      <c r="P45" s="101"/>
      <c r="Q45" s="101"/>
      <c r="R45" s="25"/>
      <c r="S45" s="25"/>
      <c r="T45" s="102"/>
      <c r="U45" s="102"/>
      <c r="V45" s="87">
        <f t="shared" si="0"/>
        <v>0</v>
      </c>
      <c r="W45" s="87"/>
      <c r="X45" s="238"/>
    </row>
    <row r="46" spans="1:24" ht="18.75">
      <c r="A46" s="4">
        <v>39</v>
      </c>
      <c r="B46" s="5" t="s">
        <v>59</v>
      </c>
      <c r="C46" s="6"/>
      <c r="D46" s="5"/>
      <c r="E46" s="7"/>
      <c r="F46" s="206"/>
      <c r="G46" s="206"/>
      <c r="H46" s="207"/>
      <c r="I46" s="207"/>
      <c r="J46" s="208"/>
      <c r="K46" s="208"/>
      <c r="L46" s="210"/>
      <c r="M46" s="100"/>
      <c r="N46" s="24"/>
      <c r="O46" s="24"/>
      <c r="P46" s="101"/>
      <c r="Q46" s="101"/>
      <c r="R46" s="25"/>
      <c r="S46" s="25"/>
      <c r="T46" s="102"/>
      <c r="U46" s="102"/>
      <c r="V46" s="87">
        <f t="shared" si="0"/>
        <v>0</v>
      </c>
      <c r="W46" s="87"/>
      <c r="X46" s="238"/>
    </row>
    <row r="47" spans="1:24" ht="18.75">
      <c r="A47" s="4">
        <v>40</v>
      </c>
      <c r="B47" s="5" t="s">
        <v>64</v>
      </c>
      <c r="C47" s="6"/>
      <c r="D47" s="5"/>
      <c r="E47" s="7"/>
      <c r="F47" s="206"/>
      <c r="G47" s="206"/>
      <c r="H47" s="207"/>
      <c r="I47" s="207"/>
      <c r="J47" s="208"/>
      <c r="K47" s="208"/>
      <c r="L47" s="210"/>
      <c r="M47" s="100"/>
      <c r="N47" s="24"/>
      <c r="O47" s="24"/>
      <c r="P47" s="101"/>
      <c r="Q47" s="101"/>
      <c r="R47" s="25"/>
      <c r="S47" s="25"/>
      <c r="T47" s="102"/>
      <c r="U47" s="102"/>
      <c r="V47" s="87">
        <f t="shared" si="0"/>
        <v>0</v>
      </c>
      <c r="W47" s="87"/>
      <c r="X47" s="238"/>
    </row>
    <row r="48" spans="1:24" ht="18.75">
      <c r="A48" s="4">
        <v>41</v>
      </c>
      <c r="B48" s="5" t="s">
        <v>79</v>
      </c>
      <c r="C48" s="6"/>
      <c r="D48" s="5"/>
      <c r="E48" s="7"/>
      <c r="F48" s="206"/>
      <c r="G48" s="206"/>
      <c r="H48" s="207"/>
      <c r="I48" s="207"/>
      <c r="J48" s="208"/>
      <c r="K48" s="208"/>
      <c r="L48" s="210"/>
      <c r="M48" s="100"/>
      <c r="N48" s="24"/>
      <c r="O48" s="24"/>
      <c r="P48" s="101"/>
      <c r="Q48" s="101"/>
      <c r="R48" s="25"/>
      <c r="S48" s="25"/>
      <c r="T48" s="102"/>
      <c r="U48" s="102"/>
      <c r="V48" s="87">
        <f t="shared" si="0"/>
        <v>0</v>
      </c>
      <c r="W48" s="87"/>
      <c r="X48" s="238"/>
    </row>
    <row r="49" spans="1:24" s="17" customFormat="1" ht="18.75">
      <c r="A49" s="13">
        <v>42</v>
      </c>
      <c r="B49" s="14" t="s">
        <v>11</v>
      </c>
      <c r="C49" s="15"/>
      <c r="D49" s="14"/>
      <c r="E49" s="16"/>
      <c r="F49" s="211">
        <v>54</v>
      </c>
      <c r="G49" s="206">
        <v>1923</v>
      </c>
      <c r="H49" s="207"/>
      <c r="I49" s="207"/>
      <c r="J49" s="208"/>
      <c r="K49" s="208"/>
      <c r="L49" s="210">
        <v>19</v>
      </c>
      <c r="M49" s="100">
        <v>414</v>
      </c>
      <c r="N49" s="24"/>
      <c r="O49" s="24"/>
      <c r="P49" s="101"/>
      <c r="Q49" s="101"/>
      <c r="R49" s="25"/>
      <c r="S49" s="25"/>
      <c r="T49" s="102"/>
      <c r="U49" s="102"/>
      <c r="V49" s="87">
        <f t="shared" si="0"/>
        <v>2337</v>
      </c>
      <c r="W49" s="87"/>
      <c r="X49" s="87"/>
    </row>
    <row r="50" spans="1:148" s="18" customFormat="1" ht="18.75">
      <c r="A50" s="13">
        <v>43</v>
      </c>
      <c r="B50" s="14" t="s">
        <v>33</v>
      </c>
      <c r="C50" s="15"/>
      <c r="D50" s="14"/>
      <c r="E50" s="16"/>
      <c r="F50" s="211"/>
      <c r="G50" s="206"/>
      <c r="H50" s="207">
        <v>16</v>
      </c>
      <c r="I50" s="207">
        <v>1031</v>
      </c>
      <c r="J50" s="208"/>
      <c r="K50" s="208"/>
      <c r="L50" s="210"/>
      <c r="M50" s="100"/>
      <c r="N50" s="24"/>
      <c r="O50" s="24"/>
      <c r="P50" s="101"/>
      <c r="Q50" s="101"/>
      <c r="R50" s="25"/>
      <c r="S50" s="25"/>
      <c r="T50" s="102">
        <v>1</v>
      </c>
      <c r="U50" s="102">
        <v>3</v>
      </c>
      <c r="V50" s="87">
        <f t="shared" si="0"/>
        <v>1034</v>
      </c>
      <c r="W50" s="87"/>
      <c r="X50" s="23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</row>
    <row r="51" spans="1:24" ht="18.75">
      <c r="A51" s="4">
        <v>44</v>
      </c>
      <c r="B51" s="5" t="s">
        <v>12</v>
      </c>
      <c r="C51" s="6"/>
      <c r="D51" s="5"/>
      <c r="E51" s="7"/>
      <c r="F51" s="211">
        <v>3</v>
      </c>
      <c r="G51" s="206">
        <v>111</v>
      </c>
      <c r="H51" s="207"/>
      <c r="I51" s="207"/>
      <c r="J51" s="208"/>
      <c r="K51" s="208"/>
      <c r="L51" s="210">
        <v>1</v>
      </c>
      <c r="M51" s="100">
        <v>16</v>
      </c>
      <c r="N51" s="24"/>
      <c r="O51" s="24"/>
      <c r="P51" s="101"/>
      <c r="Q51" s="101"/>
      <c r="R51" s="25"/>
      <c r="S51" s="25"/>
      <c r="T51" s="102"/>
      <c r="U51" s="102"/>
      <c r="V51" s="87">
        <f t="shared" si="0"/>
        <v>127</v>
      </c>
      <c r="W51" s="87"/>
      <c r="X51" s="238"/>
    </row>
    <row r="52" spans="1:24" ht="18.75">
      <c r="A52" s="4">
        <v>45</v>
      </c>
      <c r="B52" s="5" t="s">
        <v>37</v>
      </c>
      <c r="C52" s="6"/>
      <c r="D52" s="5"/>
      <c r="E52" s="7"/>
      <c r="F52" s="211">
        <v>4</v>
      </c>
      <c r="G52" s="206">
        <v>238</v>
      </c>
      <c r="H52" s="207"/>
      <c r="I52" s="207"/>
      <c r="J52" s="208"/>
      <c r="K52" s="208"/>
      <c r="L52" s="210"/>
      <c r="M52" s="100"/>
      <c r="N52" s="24"/>
      <c r="O52" s="24"/>
      <c r="P52" s="101"/>
      <c r="Q52" s="101"/>
      <c r="R52" s="25"/>
      <c r="S52" s="25"/>
      <c r="T52" s="102"/>
      <c r="U52" s="102"/>
      <c r="V52" s="87">
        <f t="shared" si="0"/>
        <v>238</v>
      </c>
      <c r="W52" s="87"/>
      <c r="X52" s="238"/>
    </row>
    <row r="53" spans="1:24" ht="18.75">
      <c r="A53" s="4">
        <v>46</v>
      </c>
      <c r="B53" s="5" t="s">
        <v>131</v>
      </c>
      <c r="C53" s="6"/>
      <c r="D53" s="5"/>
      <c r="E53" s="7"/>
      <c r="F53" s="206"/>
      <c r="G53" s="206"/>
      <c r="H53" s="207"/>
      <c r="I53" s="207"/>
      <c r="J53" s="208"/>
      <c r="K53" s="208"/>
      <c r="L53" s="210"/>
      <c r="M53" s="100"/>
      <c r="N53" s="24"/>
      <c r="O53" s="24"/>
      <c r="P53" s="101"/>
      <c r="Q53" s="101"/>
      <c r="R53" s="25"/>
      <c r="S53" s="25"/>
      <c r="T53" s="102"/>
      <c r="U53" s="102"/>
      <c r="V53" s="87">
        <f t="shared" si="0"/>
        <v>0</v>
      </c>
      <c r="W53" s="87"/>
      <c r="X53" s="238"/>
    </row>
    <row r="54" spans="1:24" ht="18.75">
      <c r="A54" s="4">
        <v>47</v>
      </c>
      <c r="B54" s="5" t="s">
        <v>53</v>
      </c>
      <c r="C54" s="6"/>
      <c r="D54" s="5"/>
      <c r="E54" s="7"/>
      <c r="F54" s="206"/>
      <c r="G54" s="206"/>
      <c r="H54" s="207"/>
      <c r="I54" s="207"/>
      <c r="J54" s="208"/>
      <c r="K54" s="208"/>
      <c r="L54" s="210"/>
      <c r="M54" s="100"/>
      <c r="N54" s="24"/>
      <c r="O54" s="24"/>
      <c r="P54" s="101"/>
      <c r="Q54" s="101"/>
      <c r="R54" s="25"/>
      <c r="S54" s="25"/>
      <c r="T54" s="102"/>
      <c r="U54" s="102"/>
      <c r="V54" s="87">
        <f t="shared" si="0"/>
        <v>0</v>
      </c>
      <c r="W54" s="87"/>
      <c r="X54" s="238"/>
    </row>
    <row r="55" spans="1:24" ht="18.75">
      <c r="A55" s="4">
        <v>48</v>
      </c>
      <c r="B55" s="5" t="s">
        <v>47</v>
      </c>
      <c r="C55" s="6"/>
      <c r="D55" s="5"/>
      <c r="E55" s="7"/>
      <c r="F55" s="206"/>
      <c r="G55" s="206"/>
      <c r="H55" s="207"/>
      <c r="I55" s="207"/>
      <c r="J55" s="208"/>
      <c r="K55" s="208"/>
      <c r="L55" s="210"/>
      <c r="M55" s="100"/>
      <c r="N55" s="24"/>
      <c r="O55" s="24"/>
      <c r="P55" s="101"/>
      <c r="Q55" s="101"/>
      <c r="R55" s="25"/>
      <c r="S55" s="25"/>
      <c r="T55" s="102"/>
      <c r="U55" s="102"/>
      <c r="V55" s="87">
        <f t="shared" si="0"/>
        <v>0</v>
      </c>
      <c r="W55" s="87"/>
      <c r="X55" s="238"/>
    </row>
    <row r="56" spans="1:24" ht="18.75">
      <c r="A56" s="4">
        <v>49</v>
      </c>
      <c r="B56" s="5" t="s">
        <v>16</v>
      </c>
      <c r="C56" s="6"/>
      <c r="D56" s="5"/>
      <c r="E56" s="7"/>
      <c r="F56" s="206"/>
      <c r="G56" s="206"/>
      <c r="H56" s="207"/>
      <c r="I56" s="207"/>
      <c r="J56" s="208"/>
      <c r="K56" s="208"/>
      <c r="L56" s="210"/>
      <c r="M56" s="100"/>
      <c r="N56" s="24"/>
      <c r="O56" s="24"/>
      <c r="P56" s="101"/>
      <c r="Q56" s="101"/>
      <c r="R56" s="25"/>
      <c r="S56" s="25"/>
      <c r="T56" s="102"/>
      <c r="U56" s="102"/>
      <c r="V56" s="87">
        <f t="shared" si="0"/>
        <v>0</v>
      </c>
      <c r="W56" s="87"/>
      <c r="X56" s="238"/>
    </row>
    <row r="57" spans="1:24" ht="18.75">
      <c r="A57" s="4">
        <v>50</v>
      </c>
      <c r="B57" s="5" t="s">
        <v>13</v>
      </c>
      <c r="C57" s="6"/>
      <c r="D57" s="5"/>
      <c r="E57" s="7"/>
      <c r="F57" s="206">
        <v>45</v>
      </c>
      <c r="G57" s="206">
        <v>1630</v>
      </c>
      <c r="H57" s="207"/>
      <c r="I57" s="207"/>
      <c r="J57" s="208"/>
      <c r="K57" s="208"/>
      <c r="L57" s="210"/>
      <c r="M57" s="100"/>
      <c r="N57" s="24"/>
      <c r="O57" s="24"/>
      <c r="P57" s="101"/>
      <c r="Q57" s="101"/>
      <c r="R57" s="25"/>
      <c r="S57" s="25"/>
      <c r="T57" s="102"/>
      <c r="U57" s="102"/>
      <c r="V57" s="87">
        <f t="shared" si="0"/>
        <v>1630</v>
      </c>
      <c r="W57" s="87"/>
      <c r="X57" s="238"/>
    </row>
    <row r="58" spans="1:24" ht="18.75">
      <c r="A58" s="4">
        <v>51</v>
      </c>
      <c r="B58" s="5" t="s">
        <v>14</v>
      </c>
      <c r="C58" s="6"/>
      <c r="D58" s="5"/>
      <c r="E58" s="7"/>
      <c r="F58" s="206">
        <v>14</v>
      </c>
      <c r="G58" s="206">
        <v>478</v>
      </c>
      <c r="H58" s="207">
        <v>2</v>
      </c>
      <c r="I58" s="207">
        <v>98</v>
      </c>
      <c r="J58" s="208"/>
      <c r="K58" s="208"/>
      <c r="L58" s="210"/>
      <c r="M58" s="100"/>
      <c r="N58" s="24"/>
      <c r="O58" s="24"/>
      <c r="P58" s="101"/>
      <c r="Q58" s="101"/>
      <c r="R58" s="25"/>
      <c r="S58" s="25"/>
      <c r="T58" s="102"/>
      <c r="U58" s="102"/>
      <c r="V58" s="87">
        <f t="shared" si="0"/>
        <v>576</v>
      </c>
      <c r="W58" s="87"/>
      <c r="X58" s="238"/>
    </row>
    <row r="59" spans="1:24" ht="18.75">
      <c r="A59" s="4">
        <v>52</v>
      </c>
      <c r="B59" s="5" t="s">
        <v>44</v>
      </c>
      <c r="C59" s="6"/>
      <c r="D59" s="5"/>
      <c r="E59" s="7"/>
      <c r="F59" s="206"/>
      <c r="G59" s="206"/>
      <c r="H59" s="207">
        <v>17</v>
      </c>
      <c r="I59" s="207">
        <v>1170</v>
      </c>
      <c r="J59" s="208"/>
      <c r="K59" s="208"/>
      <c r="L59" s="210">
        <v>1</v>
      </c>
      <c r="M59" s="100">
        <v>88</v>
      </c>
      <c r="N59" s="24"/>
      <c r="O59" s="24"/>
      <c r="P59" s="101"/>
      <c r="Q59" s="101"/>
      <c r="R59" s="25"/>
      <c r="S59" s="25"/>
      <c r="T59" s="102">
        <v>1</v>
      </c>
      <c r="U59" s="102">
        <v>9</v>
      </c>
      <c r="V59" s="87">
        <f t="shared" si="0"/>
        <v>1267</v>
      </c>
      <c r="W59" s="87"/>
      <c r="X59" s="238"/>
    </row>
    <row r="60" spans="1:24" ht="18.75">
      <c r="A60" s="4">
        <v>53</v>
      </c>
      <c r="B60" s="5" t="s">
        <v>15</v>
      </c>
      <c r="C60" s="6"/>
      <c r="D60" s="5"/>
      <c r="E60" s="7"/>
      <c r="F60" s="206">
        <v>12</v>
      </c>
      <c r="G60" s="206">
        <v>1883</v>
      </c>
      <c r="H60" s="207"/>
      <c r="I60" s="207"/>
      <c r="J60" s="208"/>
      <c r="K60" s="208"/>
      <c r="L60" s="210">
        <v>2</v>
      </c>
      <c r="M60" s="100">
        <v>32</v>
      </c>
      <c r="N60" s="24"/>
      <c r="O60" s="24"/>
      <c r="P60" s="101"/>
      <c r="Q60" s="101"/>
      <c r="R60" s="25"/>
      <c r="S60" s="25"/>
      <c r="T60" s="102">
        <v>30</v>
      </c>
      <c r="U60" s="102">
        <v>90</v>
      </c>
      <c r="V60" s="87">
        <f t="shared" si="0"/>
        <v>2005</v>
      </c>
      <c r="W60" s="87"/>
      <c r="X60" s="238"/>
    </row>
    <row r="61" spans="1:24" ht="18.75">
      <c r="A61" s="4">
        <v>54</v>
      </c>
      <c r="B61" s="5" t="s">
        <v>48</v>
      </c>
      <c r="C61" s="6"/>
      <c r="D61" s="5"/>
      <c r="E61" s="7"/>
      <c r="F61" s="206"/>
      <c r="G61" s="206"/>
      <c r="H61" s="207"/>
      <c r="I61" s="207"/>
      <c r="J61" s="208"/>
      <c r="K61" s="208"/>
      <c r="L61" s="210"/>
      <c r="M61" s="100"/>
      <c r="N61" s="24"/>
      <c r="O61" s="24"/>
      <c r="P61" s="101"/>
      <c r="Q61" s="101"/>
      <c r="R61" s="25"/>
      <c r="S61" s="25"/>
      <c r="T61" s="102"/>
      <c r="U61" s="102"/>
      <c r="V61" s="87">
        <f t="shared" si="0"/>
        <v>0</v>
      </c>
      <c r="W61" s="87"/>
      <c r="X61" s="238"/>
    </row>
    <row r="62" spans="1:24" ht="18.75">
      <c r="A62" s="4">
        <v>55</v>
      </c>
      <c r="B62" s="5" t="s">
        <v>42</v>
      </c>
      <c r="C62" s="6"/>
      <c r="D62" s="5"/>
      <c r="E62" s="7"/>
      <c r="F62" s="206">
        <v>3</v>
      </c>
      <c r="G62" s="206">
        <v>231</v>
      </c>
      <c r="H62" s="207">
        <v>2</v>
      </c>
      <c r="I62" s="207">
        <v>93</v>
      </c>
      <c r="J62" s="208"/>
      <c r="K62" s="208"/>
      <c r="L62" s="210"/>
      <c r="M62" s="100"/>
      <c r="N62" s="24"/>
      <c r="O62" s="24"/>
      <c r="P62" s="101"/>
      <c r="Q62" s="101"/>
      <c r="R62" s="25"/>
      <c r="S62" s="25"/>
      <c r="T62" s="102"/>
      <c r="U62" s="102"/>
      <c r="V62" s="87">
        <f t="shared" si="0"/>
        <v>324</v>
      </c>
      <c r="W62" s="87"/>
      <c r="X62" s="238"/>
    </row>
    <row r="63" spans="1:24" ht="18.75">
      <c r="A63" s="4">
        <v>56</v>
      </c>
      <c r="B63" s="5" t="s">
        <v>23</v>
      </c>
      <c r="C63" s="6"/>
      <c r="D63" s="5"/>
      <c r="E63" s="7"/>
      <c r="F63" s="206"/>
      <c r="G63" s="206"/>
      <c r="H63" s="207">
        <v>76</v>
      </c>
      <c r="I63" s="207">
        <v>4292</v>
      </c>
      <c r="J63" s="208"/>
      <c r="K63" s="208"/>
      <c r="L63" s="210">
        <v>3</v>
      </c>
      <c r="M63" s="100">
        <v>48</v>
      </c>
      <c r="N63" s="24"/>
      <c r="O63" s="24"/>
      <c r="P63" s="101"/>
      <c r="Q63" s="101"/>
      <c r="R63" s="25"/>
      <c r="S63" s="25"/>
      <c r="T63" s="102"/>
      <c r="U63" s="102"/>
      <c r="V63" s="87">
        <f t="shared" si="0"/>
        <v>4340</v>
      </c>
      <c r="W63" s="87"/>
      <c r="X63" s="238"/>
    </row>
    <row r="64" spans="1:24" ht="18.75">
      <c r="A64" s="4">
        <v>57</v>
      </c>
      <c r="B64" s="5" t="s">
        <v>41</v>
      </c>
      <c r="C64" s="6"/>
      <c r="D64" s="5"/>
      <c r="E64" s="7"/>
      <c r="F64" s="206"/>
      <c r="G64" s="206"/>
      <c r="H64" s="212"/>
      <c r="I64" s="212"/>
      <c r="J64" s="208"/>
      <c r="K64" s="208"/>
      <c r="L64" s="210"/>
      <c r="M64" s="100"/>
      <c r="N64" s="24"/>
      <c r="O64" s="24"/>
      <c r="P64" s="101"/>
      <c r="Q64" s="101"/>
      <c r="R64" s="25"/>
      <c r="S64" s="25"/>
      <c r="T64" s="102"/>
      <c r="U64" s="102"/>
      <c r="V64" s="87">
        <f t="shared" si="0"/>
        <v>0</v>
      </c>
      <c r="W64" s="87"/>
      <c r="X64" s="238"/>
    </row>
    <row r="65" spans="1:24" ht="18.75">
      <c r="A65" s="4">
        <v>58</v>
      </c>
      <c r="B65" s="5" t="s">
        <v>45</v>
      </c>
      <c r="C65" s="6"/>
      <c r="D65" s="5"/>
      <c r="E65" s="7"/>
      <c r="F65" s="211">
        <v>13</v>
      </c>
      <c r="G65" s="211">
        <v>456</v>
      </c>
      <c r="H65" s="212">
        <v>11</v>
      </c>
      <c r="I65" s="212">
        <v>514</v>
      </c>
      <c r="J65" s="208"/>
      <c r="K65" s="208"/>
      <c r="L65" s="210"/>
      <c r="M65" s="100"/>
      <c r="N65" s="24"/>
      <c r="O65" s="24"/>
      <c r="P65" s="101"/>
      <c r="Q65" s="101"/>
      <c r="R65" s="25"/>
      <c r="S65" s="25"/>
      <c r="T65" s="102"/>
      <c r="U65" s="102"/>
      <c r="V65" s="87">
        <f t="shared" si="0"/>
        <v>970</v>
      </c>
      <c r="W65" s="89"/>
      <c r="X65" s="238"/>
    </row>
    <row r="66" spans="1:24" ht="18.75">
      <c r="A66" s="4">
        <v>59</v>
      </c>
      <c r="B66" s="5" t="s">
        <v>43</v>
      </c>
      <c r="C66" s="6"/>
      <c r="D66" s="5"/>
      <c r="E66" s="7"/>
      <c r="F66" s="211">
        <v>8</v>
      </c>
      <c r="G66" s="211">
        <v>488</v>
      </c>
      <c r="H66" s="212"/>
      <c r="I66" s="212"/>
      <c r="J66" s="208"/>
      <c r="K66" s="208"/>
      <c r="L66" s="210">
        <v>1</v>
      </c>
      <c r="M66" s="100">
        <v>58</v>
      </c>
      <c r="N66" s="24"/>
      <c r="O66" s="24"/>
      <c r="P66" s="101"/>
      <c r="Q66" s="101"/>
      <c r="R66" s="25"/>
      <c r="S66" s="25"/>
      <c r="T66" s="102">
        <v>2</v>
      </c>
      <c r="U66" s="102">
        <v>6</v>
      </c>
      <c r="V66" s="87">
        <f t="shared" si="0"/>
        <v>552</v>
      </c>
      <c r="W66" s="87"/>
      <c r="X66" s="238"/>
    </row>
    <row r="67" spans="1:24" ht="18.75">
      <c r="A67" s="4">
        <v>60</v>
      </c>
      <c r="B67" s="5" t="s">
        <v>49</v>
      </c>
      <c r="C67" s="6"/>
      <c r="D67" s="5"/>
      <c r="E67" s="7"/>
      <c r="F67" s="206">
        <v>1</v>
      </c>
      <c r="G67" s="206">
        <v>82</v>
      </c>
      <c r="H67" s="207"/>
      <c r="I67" s="207"/>
      <c r="J67" s="208"/>
      <c r="K67" s="208"/>
      <c r="L67" s="210"/>
      <c r="M67" s="100"/>
      <c r="N67" s="24"/>
      <c r="O67" s="24"/>
      <c r="P67" s="101"/>
      <c r="Q67" s="101"/>
      <c r="R67" s="25"/>
      <c r="S67" s="25"/>
      <c r="T67" s="102"/>
      <c r="U67" s="102"/>
      <c r="V67" s="87">
        <f t="shared" si="0"/>
        <v>82</v>
      </c>
      <c r="W67" s="87"/>
      <c r="X67" s="238"/>
    </row>
    <row r="68" spans="1:24" ht="18.75">
      <c r="A68" s="4">
        <v>61</v>
      </c>
      <c r="B68" s="5" t="s">
        <v>46</v>
      </c>
      <c r="C68" s="6"/>
      <c r="D68" s="5"/>
      <c r="E68" s="7"/>
      <c r="F68" s="211"/>
      <c r="G68" s="211"/>
      <c r="H68" s="212">
        <v>24</v>
      </c>
      <c r="I68" s="212">
        <v>1316</v>
      </c>
      <c r="J68" s="208"/>
      <c r="K68" s="208"/>
      <c r="L68" s="210"/>
      <c r="M68" s="100"/>
      <c r="N68" s="24"/>
      <c r="O68" s="24"/>
      <c r="P68" s="101"/>
      <c r="Q68" s="101"/>
      <c r="R68" s="25"/>
      <c r="S68" s="25"/>
      <c r="T68" s="102"/>
      <c r="U68" s="102"/>
      <c r="V68" s="87">
        <f t="shared" si="0"/>
        <v>1316</v>
      </c>
      <c r="W68" s="87"/>
      <c r="X68" s="238"/>
    </row>
    <row r="69" spans="1:24" ht="18.75">
      <c r="A69" s="4">
        <v>62</v>
      </c>
      <c r="B69" s="5" t="s">
        <v>54</v>
      </c>
      <c r="C69" s="6"/>
      <c r="D69" s="5"/>
      <c r="E69" s="7"/>
      <c r="F69" s="206"/>
      <c r="G69" s="206"/>
      <c r="H69" s="207"/>
      <c r="I69" s="207"/>
      <c r="J69" s="208"/>
      <c r="K69" s="208"/>
      <c r="L69" s="210"/>
      <c r="M69" s="100"/>
      <c r="N69" s="24"/>
      <c r="O69" s="24"/>
      <c r="P69" s="101"/>
      <c r="Q69" s="101"/>
      <c r="R69" s="25"/>
      <c r="S69" s="25"/>
      <c r="T69" s="102"/>
      <c r="U69" s="102"/>
      <c r="V69" s="87">
        <f t="shared" si="0"/>
        <v>0</v>
      </c>
      <c r="W69" s="87"/>
      <c r="X69" s="238"/>
    </row>
    <row r="70" spans="1:24" ht="18.75">
      <c r="A70" s="4">
        <v>63</v>
      </c>
      <c r="B70" s="5" t="s">
        <v>57</v>
      </c>
      <c r="C70" s="6"/>
      <c r="D70" s="5"/>
      <c r="E70" s="7"/>
      <c r="F70" s="206"/>
      <c r="G70" s="206"/>
      <c r="H70" s="207"/>
      <c r="I70" s="207"/>
      <c r="J70" s="208"/>
      <c r="K70" s="208"/>
      <c r="L70" s="210"/>
      <c r="M70" s="100"/>
      <c r="N70" s="24"/>
      <c r="O70" s="24"/>
      <c r="P70" s="101"/>
      <c r="Q70" s="101"/>
      <c r="R70" s="25"/>
      <c r="S70" s="25"/>
      <c r="T70" s="102"/>
      <c r="U70" s="102"/>
      <c r="V70" s="87">
        <f t="shared" si="0"/>
        <v>0</v>
      </c>
      <c r="W70" s="87"/>
      <c r="X70" s="238"/>
    </row>
    <row r="71" spans="1:24" ht="18.75">
      <c r="A71" s="4">
        <v>64</v>
      </c>
      <c r="B71" s="5" t="s">
        <v>40</v>
      </c>
      <c r="C71" s="6"/>
      <c r="D71" s="5"/>
      <c r="E71" s="7"/>
      <c r="F71" s="211">
        <v>14</v>
      </c>
      <c r="G71" s="211">
        <v>603</v>
      </c>
      <c r="H71" s="212"/>
      <c r="I71" s="212"/>
      <c r="J71" s="208"/>
      <c r="K71" s="208"/>
      <c r="L71" s="210"/>
      <c r="M71" s="100"/>
      <c r="N71" s="24"/>
      <c r="O71" s="24"/>
      <c r="P71" s="101"/>
      <c r="Q71" s="101"/>
      <c r="R71" s="25"/>
      <c r="S71" s="25"/>
      <c r="T71" s="102"/>
      <c r="U71" s="102"/>
      <c r="V71" s="87">
        <f aca="true" t="shared" si="1" ref="V71:V97">G71+I71+K71+M71+O71+Q71+S71+U71</f>
        <v>603</v>
      </c>
      <c r="W71" s="87"/>
      <c r="X71" s="238"/>
    </row>
    <row r="72" spans="1:24" ht="18.75">
      <c r="A72" s="4">
        <v>65</v>
      </c>
      <c r="B72" s="5" t="s">
        <v>24</v>
      </c>
      <c r="C72" s="6"/>
      <c r="D72" s="5"/>
      <c r="E72" s="7"/>
      <c r="F72" s="211">
        <v>4</v>
      </c>
      <c r="G72" s="211">
        <v>128</v>
      </c>
      <c r="H72" s="212"/>
      <c r="I72" s="212"/>
      <c r="J72" s="208"/>
      <c r="K72" s="208"/>
      <c r="L72" s="210"/>
      <c r="M72" s="100"/>
      <c r="N72" s="24"/>
      <c r="O72" s="24"/>
      <c r="P72" s="101"/>
      <c r="Q72" s="101"/>
      <c r="R72" s="25"/>
      <c r="S72" s="25"/>
      <c r="T72" s="102"/>
      <c r="U72" s="102"/>
      <c r="V72" s="87">
        <f t="shared" si="1"/>
        <v>128</v>
      </c>
      <c r="W72" s="87"/>
      <c r="X72" s="238"/>
    </row>
    <row r="73" spans="1:24" ht="18.75">
      <c r="A73" s="4">
        <v>66</v>
      </c>
      <c r="B73" s="5" t="s">
        <v>50</v>
      </c>
      <c r="C73" s="6"/>
      <c r="D73" s="5"/>
      <c r="E73" s="7"/>
      <c r="F73" s="211">
        <v>12</v>
      </c>
      <c r="G73" s="211">
        <v>494</v>
      </c>
      <c r="H73" s="212"/>
      <c r="I73" s="212"/>
      <c r="J73" s="208"/>
      <c r="K73" s="208"/>
      <c r="L73" s="210"/>
      <c r="M73" s="100"/>
      <c r="N73" s="24"/>
      <c r="O73" s="24"/>
      <c r="P73" s="101"/>
      <c r="Q73" s="101"/>
      <c r="R73" s="25"/>
      <c r="S73" s="25"/>
      <c r="T73" s="102"/>
      <c r="U73" s="102"/>
      <c r="V73" s="87">
        <f t="shared" si="1"/>
        <v>494</v>
      </c>
      <c r="W73" s="87"/>
      <c r="X73" s="238"/>
    </row>
    <row r="74" spans="1:24" ht="18.75">
      <c r="A74" s="4">
        <v>67</v>
      </c>
      <c r="B74" s="5" t="s">
        <v>56</v>
      </c>
      <c r="C74" s="6"/>
      <c r="D74" s="5"/>
      <c r="E74" s="7"/>
      <c r="F74" s="211"/>
      <c r="G74" s="211"/>
      <c r="H74" s="212"/>
      <c r="I74" s="212"/>
      <c r="J74" s="208"/>
      <c r="K74" s="208"/>
      <c r="L74" s="210"/>
      <c r="M74" s="100"/>
      <c r="N74" s="24"/>
      <c r="O74" s="24"/>
      <c r="P74" s="101"/>
      <c r="Q74" s="101"/>
      <c r="R74" s="25"/>
      <c r="S74" s="25"/>
      <c r="T74" s="102"/>
      <c r="U74" s="102"/>
      <c r="V74" s="87">
        <f t="shared" si="1"/>
        <v>0</v>
      </c>
      <c r="W74" s="87"/>
      <c r="X74" s="238"/>
    </row>
    <row r="75" spans="1:24" ht="18.75">
      <c r="A75" s="4">
        <v>68</v>
      </c>
      <c r="B75" s="5" t="s">
        <v>73</v>
      </c>
      <c r="C75" s="6"/>
      <c r="D75" s="5"/>
      <c r="E75" s="7"/>
      <c r="F75" s="211">
        <v>13</v>
      </c>
      <c r="G75" s="211">
        <v>541</v>
      </c>
      <c r="H75" s="212"/>
      <c r="I75" s="212"/>
      <c r="J75" s="208"/>
      <c r="K75" s="208"/>
      <c r="L75" s="213">
        <v>1</v>
      </c>
      <c r="M75" s="100">
        <v>18</v>
      </c>
      <c r="N75" s="24"/>
      <c r="O75" s="24"/>
      <c r="P75" s="101"/>
      <c r="Q75" s="101"/>
      <c r="R75" s="25"/>
      <c r="S75" s="25"/>
      <c r="T75" s="102"/>
      <c r="U75" s="102"/>
      <c r="V75" s="87">
        <f t="shared" si="1"/>
        <v>559</v>
      </c>
      <c r="W75" s="87"/>
      <c r="X75" s="238"/>
    </row>
    <row r="76" spans="1:24" ht="18.75">
      <c r="A76" s="4">
        <v>69</v>
      </c>
      <c r="B76" s="5" t="s">
        <v>84</v>
      </c>
      <c r="C76" s="6"/>
      <c r="D76" s="5"/>
      <c r="E76" s="7"/>
      <c r="F76" s="206">
        <v>2</v>
      </c>
      <c r="G76" s="211">
        <v>74</v>
      </c>
      <c r="H76" s="212"/>
      <c r="I76" s="212"/>
      <c r="J76" s="208"/>
      <c r="K76" s="208"/>
      <c r="L76" s="210"/>
      <c r="M76" s="100"/>
      <c r="N76" s="24"/>
      <c r="O76" s="24"/>
      <c r="P76" s="101"/>
      <c r="Q76" s="101"/>
      <c r="R76" s="25"/>
      <c r="S76" s="25"/>
      <c r="T76" s="102"/>
      <c r="U76" s="102"/>
      <c r="V76" s="87">
        <v>0</v>
      </c>
      <c r="W76" s="87">
        <v>74</v>
      </c>
      <c r="X76" s="238"/>
    </row>
    <row r="77" spans="1:24" ht="18.75">
      <c r="A77" s="4">
        <v>70</v>
      </c>
      <c r="B77" s="5" t="s">
        <v>85</v>
      </c>
      <c r="C77" s="6"/>
      <c r="D77" s="5"/>
      <c r="E77" s="7"/>
      <c r="F77" s="206"/>
      <c r="G77" s="206"/>
      <c r="H77" s="207"/>
      <c r="I77" s="207"/>
      <c r="J77" s="208"/>
      <c r="K77" s="208"/>
      <c r="L77" s="210"/>
      <c r="M77" s="100"/>
      <c r="N77" s="24"/>
      <c r="O77" s="24"/>
      <c r="P77" s="101"/>
      <c r="Q77" s="101"/>
      <c r="R77" s="25"/>
      <c r="S77" s="25"/>
      <c r="T77" s="102"/>
      <c r="U77" s="102"/>
      <c r="V77" s="87">
        <f t="shared" si="1"/>
        <v>0</v>
      </c>
      <c r="W77" s="87">
        <f>SUM(H77:V77)</f>
        <v>0</v>
      </c>
      <c r="X77" s="238"/>
    </row>
    <row r="78" spans="1:24" ht="18.75">
      <c r="A78" s="4">
        <v>71</v>
      </c>
      <c r="B78" s="5" t="s">
        <v>90</v>
      </c>
      <c r="C78" s="6"/>
      <c r="D78" s="5"/>
      <c r="E78" s="7"/>
      <c r="F78" s="206"/>
      <c r="G78" s="206"/>
      <c r="H78" s="207"/>
      <c r="I78" s="207"/>
      <c r="J78" s="208"/>
      <c r="K78" s="208"/>
      <c r="L78" s="210"/>
      <c r="M78" s="100"/>
      <c r="N78" s="24"/>
      <c r="O78" s="24"/>
      <c r="P78" s="101"/>
      <c r="Q78" s="101"/>
      <c r="R78" s="25"/>
      <c r="S78" s="25"/>
      <c r="T78" s="102"/>
      <c r="U78" s="102"/>
      <c r="V78" s="87">
        <f t="shared" si="1"/>
        <v>0</v>
      </c>
      <c r="W78" s="87">
        <f>SUM(F78:V78)</f>
        <v>0</v>
      </c>
      <c r="X78" s="238"/>
    </row>
    <row r="79" spans="1:24" ht="18.75">
      <c r="A79" s="4">
        <v>72</v>
      </c>
      <c r="B79" s="5" t="s">
        <v>74</v>
      </c>
      <c r="C79" s="6"/>
      <c r="D79" s="5"/>
      <c r="E79" s="7"/>
      <c r="F79" s="206"/>
      <c r="G79" s="206"/>
      <c r="H79" s="207"/>
      <c r="I79" s="207"/>
      <c r="J79" s="208"/>
      <c r="K79" s="208"/>
      <c r="L79" s="210"/>
      <c r="M79" s="100"/>
      <c r="N79" s="24"/>
      <c r="O79" s="24"/>
      <c r="P79" s="101"/>
      <c r="Q79" s="101"/>
      <c r="R79" s="25"/>
      <c r="S79" s="25"/>
      <c r="T79" s="102"/>
      <c r="U79" s="102"/>
      <c r="V79" s="87">
        <f t="shared" si="1"/>
        <v>0</v>
      </c>
      <c r="W79" s="87">
        <f>SUM(H79:V79)</f>
        <v>0</v>
      </c>
      <c r="X79" s="238"/>
    </row>
    <row r="80" spans="1:24" ht="18.75">
      <c r="A80" s="4">
        <v>73</v>
      </c>
      <c r="B80" s="5" t="s">
        <v>88</v>
      </c>
      <c r="C80" s="6"/>
      <c r="D80" s="5"/>
      <c r="E80" s="7"/>
      <c r="F80" s="206"/>
      <c r="G80" s="206"/>
      <c r="H80" s="207"/>
      <c r="I80" s="207"/>
      <c r="J80" s="208"/>
      <c r="K80" s="208"/>
      <c r="L80" s="210"/>
      <c r="M80" s="100"/>
      <c r="N80" s="24"/>
      <c r="O80" s="24"/>
      <c r="P80" s="101"/>
      <c r="Q80" s="101"/>
      <c r="R80" s="25"/>
      <c r="S80" s="25"/>
      <c r="T80" s="102"/>
      <c r="U80" s="102"/>
      <c r="V80" s="87">
        <f t="shared" si="1"/>
        <v>0</v>
      </c>
      <c r="W80" s="87">
        <f>SUM(F80:V80)</f>
        <v>0</v>
      </c>
      <c r="X80" s="238"/>
    </row>
    <row r="81" spans="1:24" ht="18.75">
      <c r="A81" s="4">
        <v>74</v>
      </c>
      <c r="B81" s="5" t="s">
        <v>82</v>
      </c>
      <c r="C81" s="6"/>
      <c r="D81" s="5"/>
      <c r="E81" s="7"/>
      <c r="F81" s="206"/>
      <c r="G81" s="206"/>
      <c r="H81" s="207"/>
      <c r="I81" s="207"/>
      <c r="J81" s="208"/>
      <c r="K81" s="208"/>
      <c r="L81" s="210"/>
      <c r="M81" s="100"/>
      <c r="N81" s="24"/>
      <c r="O81" s="24"/>
      <c r="P81" s="101"/>
      <c r="Q81" s="101"/>
      <c r="R81" s="25"/>
      <c r="S81" s="25"/>
      <c r="T81" s="102"/>
      <c r="U81" s="102"/>
      <c r="V81" s="87">
        <f t="shared" si="1"/>
        <v>0</v>
      </c>
      <c r="W81" s="87">
        <f>SUM(H81:V81)</f>
        <v>0</v>
      </c>
      <c r="X81" s="238"/>
    </row>
    <row r="82" spans="1:24" ht="18.75">
      <c r="A82" s="4">
        <v>75</v>
      </c>
      <c r="B82" s="5" t="s">
        <v>75</v>
      </c>
      <c r="C82" s="6"/>
      <c r="D82" s="5"/>
      <c r="E82" s="7"/>
      <c r="F82" s="206">
        <v>13</v>
      </c>
      <c r="G82" s="211">
        <v>481</v>
      </c>
      <c r="H82" s="212"/>
      <c r="I82" s="212"/>
      <c r="J82" s="208"/>
      <c r="K82" s="208"/>
      <c r="L82" s="210"/>
      <c r="M82" s="100"/>
      <c r="N82" s="24"/>
      <c r="O82" s="24"/>
      <c r="P82" s="101"/>
      <c r="Q82" s="101"/>
      <c r="R82" s="25"/>
      <c r="S82" s="25"/>
      <c r="T82" s="102"/>
      <c r="U82" s="102"/>
      <c r="V82" s="87">
        <v>0</v>
      </c>
      <c r="W82" s="87">
        <v>481</v>
      </c>
      <c r="X82" s="238"/>
    </row>
    <row r="83" spans="1:24" ht="18.75">
      <c r="A83" s="4">
        <v>76</v>
      </c>
      <c r="B83" s="5" t="s">
        <v>86</v>
      </c>
      <c r="C83" s="6"/>
      <c r="D83" s="5"/>
      <c r="E83" s="7"/>
      <c r="F83" s="206"/>
      <c r="G83" s="206"/>
      <c r="H83" s="207"/>
      <c r="I83" s="212"/>
      <c r="J83" s="208"/>
      <c r="K83" s="208"/>
      <c r="L83" s="210"/>
      <c r="M83" s="100"/>
      <c r="N83" s="24"/>
      <c r="O83" s="24"/>
      <c r="P83" s="101"/>
      <c r="Q83" s="101"/>
      <c r="R83" s="25"/>
      <c r="S83" s="25"/>
      <c r="T83" s="102"/>
      <c r="U83" s="102"/>
      <c r="V83" s="87">
        <f t="shared" si="1"/>
        <v>0</v>
      </c>
      <c r="W83" s="87">
        <f>SUM(H83:V83)</f>
        <v>0</v>
      </c>
      <c r="X83" s="238"/>
    </row>
    <row r="84" spans="1:24" ht="18.75">
      <c r="A84" s="4">
        <v>77</v>
      </c>
      <c r="B84" s="5" t="s">
        <v>76</v>
      </c>
      <c r="C84" s="6"/>
      <c r="D84" s="5"/>
      <c r="E84" s="7"/>
      <c r="F84" s="206">
        <v>1</v>
      </c>
      <c r="G84" s="206">
        <v>42</v>
      </c>
      <c r="H84" s="207"/>
      <c r="I84" s="207"/>
      <c r="J84" s="208"/>
      <c r="K84" s="208"/>
      <c r="L84" s="210"/>
      <c r="M84" s="100"/>
      <c r="N84" s="24"/>
      <c r="O84" s="24"/>
      <c r="P84" s="101"/>
      <c r="Q84" s="101"/>
      <c r="R84" s="25"/>
      <c r="S84" s="25"/>
      <c r="T84" s="102"/>
      <c r="U84" s="102"/>
      <c r="V84" s="87">
        <v>0</v>
      </c>
      <c r="W84" s="87">
        <v>42</v>
      </c>
      <c r="X84" s="238"/>
    </row>
    <row r="85" spans="1:24" ht="18.75">
      <c r="A85" s="4">
        <v>78</v>
      </c>
      <c r="B85" s="5" t="s">
        <v>77</v>
      </c>
      <c r="C85" s="6"/>
      <c r="D85" s="5"/>
      <c r="E85" s="7"/>
      <c r="F85" s="206"/>
      <c r="G85" s="206"/>
      <c r="H85" s="207"/>
      <c r="I85" s="207"/>
      <c r="J85" s="208"/>
      <c r="K85" s="208"/>
      <c r="L85" s="210"/>
      <c r="M85" s="100"/>
      <c r="N85" s="24"/>
      <c r="O85" s="24"/>
      <c r="P85" s="101"/>
      <c r="Q85" s="101"/>
      <c r="R85" s="25"/>
      <c r="S85" s="25"/>
      <c r="T85" s="102"/>
      <c r="U85" s="102"/>
      <c r="V85" s="87">
        <f t="shared" si="1"/>
        <v>0</v>
      </c>
      <c r="W85" s="87">
        <f>SUM(H85:V85)</f>
        <v>0</v>
      </c>
      <c r="X85" s="238"/>
    </row>
    <row r="86" spans="1:24" ht="18.75">
      <c r="A86" s="4"/>
      <c r="B86" s="5" t="s">
        <v>78</v>
      </c>
      <c r="C86" s="6"/>
      <c r="D86" s="5"/>
      <c r="E86" s="7"/>
      <c r="F86" s="206"/>
      <c r="G86" s="206"/>
      <c r="H86" s="207"/>
      <c r="I86" s="212"/>
      <c r="J86" s="208"/>
      <c r="K86" s="208"/>
      <c r="L86" s="210"/>
      <c r="M86" s="100"/>
      <c r="N86" s="24"/>
      <c r="O86" s="24"/>
      <c r="P86" s="101"/>
      <c r="Q86" s="101"/>
      <c r="R86" s="25"/>
      <c r="S86" s="25"/>
      <c r="T86" s="102"/>
      <c r="U86" s="102"/>
      <c r="V86" s="87">
        <f t="shared" si="1"/>
        <v>0</v>
      </c>
      <c r="W86" s="87"/>
      <c r="X86" s="238"/>
    </row>
    <row r="87" spans="1:24" ht="18.75">
      <c r="A87" s="4">
        <v>79</v>
      </c>
      <c r="B87" s="5" t="s">
        <v>38</v>
      </c>
      <c r="C87" s="6"/>
      <c r="D87" s="5"/>
      <c r="E87" s="7"/>
      <c r="F87" s="206">
        <v>16</v>
      </c>
      <c r="G87" s="206">
        <v>562</v>
      </c>
      <c r="H87" s="212"/>
      <c r="I87" s="207"/>
      <c r="J87" s="208"/>
      <c r="K87" s="208"/>
      <c r="L87" s="210"/>
      <c r="M87" s="100"/>
      <c r="N87" s="24"/>
      <c r="O87" s="24"/>
      <c r="P87" s="101"/>
      <c r="Q87" s="101"/>
      <c r="R87" s="25"/>
      <c r="S87" s="25"/>
      <c r="T87" s="102"/>
      <c r="U87" s="102"/>
      <c r="V87" s="87">
        <f t="shared" si="1"/>
        <v>562</v>
      </c>
      <c r="W87" s="87"/>
      <c r="X87" s="238"/>
    </row>
    <row r="88" spans="1:24" ht="18.75">
      <c r="A88" s="4">
        <v>80</v>
      </c>
      <c r="B88" s="5" t="s">
        <v>36</v>
      </c>
      <c r="C88" s="6"/>
      <c r="D88" s="5"/>
      <c r="E88" s="7"/>
      <c r="F88" s="206"/>
      <c r="G88" s="211"/>
      <c r="H88" s="212"/>
      <c r="I88" s="207"/>
      <c r="J88" s="208"/>
      <c r="K88" s="208"/>
      <c r="L88" s="210"/>
      <c r="M88" s="100"/>
      <c r="N88" s="24"/>
      <c r="O88" s="24"/>
      <c r="P88" s="101"/>
      <c r="Q88" s="101"/>
      <c r="R88" s="25"/>
      <c r="S88" s="25"/>
      <c r="T88" s="102"/>
      <c r="U88" s="102"/>
      <c r="V88" s="87">
        <f t="shared" si="1"/>
        <v>0</v>
      </c>
      <c r="W88" s="87"/>
      <c r="X88" s="238"/>
    </row>
    <row r="89" spans="1:24" ht="18.75">
      <c r="A89" s="4">
        <v>81</v>
      </c>
      <c r="B89" s="5" t="s">
        <v>83</v>
      </c>
      <c r="C89" s="6"/>
      <c r="D89" s="5"/>
      <c r="E89" s="7"/>
      <c r="F89" s="206"/>
      <c r="G89" s="206"/>
      <c r="H89" s="207"/>
      <c r="I89" s="207"/>
      <c r="J89" s="208"/>
      <c r="K89" s="208"/>
      <c r="L89" s="210"/>
      <c r="M89" s="100"/>
      <c r="N89" s="24"/>
      <c r="O89" s="24"/>
      <c r="P89" s="101"/>
      <c r="Q89" s="101"/>
      <c r="R89" s="25"/>
      <c r="S89" s="25"/>
      <c r="T89" s="102"/>
      <c r="U89" s="102"/>
      <c r="V89" s="87">
        <f t="shared" si="1"/>
        <v>0</v>
      </c>
      <c r="W89" s="87"/>
      <c r="X89" s="238"/>
    </row>
    <row r="90" spans="1:24" ht="18.75">
      <c r="A90" s="13">
        <v>82</v>
      </c>
      <c r="B90" s="14" t="s">
        <v>87</v>
      </c>
      <c r="C90" s="15"/>
      <c r="D90" s="14"/>
      <c r="E90" s="16"/>
      <c r="F90" s="206"/>
      <c r="G90" s="206"/>
      <c r="H90" s="207"/>
      <c r="I90" s="207"/>
      <c r="J90" s="208"/>
      <c r="K90" s="208"/>
      <c r="L90" s="210"/>
      <c r="M90" s="100"/>
      <c r="N90" s="24"/>
      <c r="O90" s="24"/>
      <c r="P90" s="101"/>
      <c r="Q90" s="101"/>
      <c r="R90" s="25"/>
      <c r="S90" s="25"/>
      <c r="T90" s="102"/>
      <c r="U90" s="180"/>
      <c r="V90" s="87">
        <f t="shared" si="1"/>
        <v>0</v>
      </c>
      <c r="W90" s="87"/>
      <c r="X90" s="238"/>
    </row>
    <row r="91" spans="1:24" s="18" customFormat="1" ht="18.75">
      <c r="A91" s="13">
        <v>83</v>
      </c>
      <c r="B91" s="14" t="s">
        <v>58</v>
      </c>
      <c r="C91" s="15"/>
      <c r="D91" s="14"/>
      <c r="E91" s="16"/>
      <c r="F91" s="206">
        <v>6</v>
      </c>
      <c r="G91" s="206">
        <v>227</v>
      </c>
      <c r="H91" s="207"/>
      <c r="I91" s="207"/>
      <c r="J91" s="208"/>
      <c r="K91" s="208"/>
      <c r="L91" s="210"/>
      <c r="M91" s="100"/>
      <c r="N91" s="24"/>
      <c r="O91" s="181"/>
      <c r="P91" s="182"/>
      <c r="Q91" s="182"/>
      <c r="R91" s="183"/>
      <c r="S91" s="183"/>
      <c r="T91" s="180"/>
      <c r="U91" s="180"/>
      <c r="V91" s="87">
        <f t="shared" si="1"/>
        <v>227</v>
      </c>
      <c r="W91" s="87"/>
      <c r="X91" s="106"/>
    </row>
    <row r="92" spans="1:24" ht="18.75">
      <c r="A92" s="4">
        <v>84</v>
      </c>
      <c r="B92" s="5" t="s">
        <v>89</v>
      </c>
      <c r="C92" s="6"/>
      <c r="D92" s="5"/>
      <c r="E92" s="7"/>
      <c r="F92" s="206"/>
      <c r="G92" s="206"/>
      <c r="H92" s="207"/>
      <c r="I92" s="207"/>
      <c r="J92" s="208"/>
      <c r="K92" s="208"/>
      <c r="L92" s="210"/>
      <c r="M92" s="100"/>
      <c r="N92" s="24"/>
      <c r="O92" s="181"/>
      <c r="P92" s="182"/>
      <c r="Q92" s="182"/>
      <c r="R92" s="183"/>
      <c r="S92" s="183"/>
      <c r="T92" s="180"/>
      <c r="U92" s="102"/>
      <c r="V92" s="87">
        <f t="shared" si="1"/>
        <v>0</v>
      </c>
      <c r="W92" s="87"/>
      <c r="X92" s="238"/>
    </row>
    <row r="93" spans="1:24" ht="18.75">
      <c r="A93" s="4">
        <v>85</v>
      </c>
      <c r="B93" s="5" t="s">
        <v>29</v>
      </c>
      <c r="C93" s="214"/>
      <c r="D93" s="6"/>
      <c r="E93" s="7"/>
      <c r="F93" s="206"/>
      <c r="G93" s="206"/>
      <c r="H93" s="207"/>
      <c r="I93" s="207"/>
      <c r="J93" s="208"/>
      <c r="K93" s="208"/>
      <c r="L93" s="210"/>
      <c r="M93" s="100"/>
      <c r="N93" s="24"/>
      <c r="O93" s="24"/>
      <c r="P93" s="101"/>
      <c r="Q93" s="101"/>
      <c r="R93" s="25"/>
      <c r="S93" s="25"/>
      <c r="T93" s="102"/>
      <c r="U93" s="102"/>
      <c r="V93" s="87">
        <f t="shared" si="1"/>
        <v>0</v>
      </c>
      <c r="W93" s="87"/>
      <c r="X93" s="238"/>
    </row>
    <row r="94" spans="1:24" ht="18.75">
      <c r="A94" s="4">
        <v>86</v>
      </c>
      <c r="B94" s="5" t="s">
        <v>81</v>
      </c>
      <c r="C94" s="6"/>
      <c r="D94" s="5"/>
      <c r="E94" s="7"/>
      <c r="F94" s="206">
        <v>2</v>
      </c>
      <c r="G94" s="206">
        <v>64</v>
      </c>
      <c r="H94" s="207"/>
      <c r="I94" s="212"/>
      <c r="J94" s="208"/>
      <c r="K94" s="208"/>
      <c r="L94" s="210"/>
      <c r="M94" s="100"/>
      <c r="N94" s="24"/>
      <c r="O94" s="24"/>
      <c r="P94" s="101"/>
      <c r="Q94" s="101"/>
      <c r="R94" s="25"/>
      <c r="S94" s="25"/>
      <c r="T94" s="102"/>
      <c r="U94" s="102"/>
      <c r="V94" s="87">
        <f t="shared" si="1"/>
        <v>64</v>
      </c>
      <c r="W94" s="87"/>
      <c r="X94" s="238"/>
    </row>
    <row r="95" spans="1:24" ht="18.75">
      <c r="A95" s="4"/>
      <c r="B95" s="5" t="s">
        <v>110</v>
      </c>
      <c r="C95" s="6"/>
      <c r="D95" s="5"/>
      <c r="E95" s="7"/>
      <c r="F95" s="206"/>
      <c r="G95" s="206"/>
      <c r="H95" s="207"/>
      <c r="I95" s="207"/>
      <c r="J95" s="208"/>
      <c r="K95" s="208"/>
      <c r="L95" s="210"/>
      <c r="M95" s="100"/>
      <c r="N95" s="24"/>
      <c r="O95" s="24"/>
      <c r="P95" s="101"/>
      <c r="Q95" s="101"/>
      <c r="R95" s="25"/>
      <c r="S95" s="25"/>
      <c r="T95" s="102"/>
      <c r="U95" s="102"/>
      <c r="V95" s="87">
        <f t="shared" si="1"/>
        <v>0</v>
      </c>
      <c r="W95" s="87"/>
      <c r="X95" s="238"/>
    </row>
    <row r="96" spans="1:24" ht="18.75">
      <c r="A96" s="4"/>
      <c r="B96" s="5" t="s">
        <v>109</v>
      </c>
      <c r="C96" s="6"/>
      <c r="D96" s="5"/>
      <c r="E96" s="7"/>
      <c r="F96" s="206"/>
      <c r="G96" s="206"/>
      <c r="H96" s="207"/>
      <c r="I96" s="207"/>
      <c r="J96" s="208"/>
      <c r="K96" s="208"/>
      <c r="L96" s="100"/>
      <c r="M96" s="100"/>
      <c r="N96" s="24"/>
      <c r="O96" s="24"/>
      <c r="P96" s="101"/>
      <c r="Q96" s="101"/>
      <c r="R96" s="25"/>
      <c r="S96" s="25"/>
      <c r="T96" s="102"/>
      <c r="U96" s="102"/>
      <c r="V96" s="87">
        <f t="shared" si="1"/>
        <v>0</v>
      </c>
      <c r="W96" s="87"/>
      <c r="X96" s="238"/>
    </row>
    <row r="97" spans="1:24" ht="19.5" thickBot="1">
      <c r="A97" s="4">
        <v>87</v>
      </c>
      <c r="B97" s="5" t="s">
        <v>60</v>
      </c>
      <c r="C97" s="6"/>
      <c r="D97" s="5"/>
      <c r="E97" s="7"/>
      <c r="F97" s="206"/>
      <c r="G97" s="215"/>
      <c r="H97" s="216"/>
      <c r="I97" s="207"/>
      <c r="J97" s="208"/>
      <c r="K97" s="208"/>
      <c r="L97" s="100"/>
      <c r="M97" s="100"/>
      <c r="N97" s="24"/>
      <c r="O97" s="24"/>
      <c r="P97" s="101"/>
      <c r="Q97" s="101"/>
      <c r="R97" s="25"/>
      <c r="S97" s="184"/>
      <c r="T97" s="185"/>
      <c r="U97" s="217"/>
      <c r="V97" s="87">
        <f t="shared" si="1"/>
        <v>0</v>
      </c>
      <c r="W97" s="87"/>
      <c r="X97" s="238"/>
    </row>
    <row r="98" spans="2:24" ht="20.25" thickBot="1" thickTop="1">
      <c r="B98" s="190"/>
      <c r="C98" s="190"/>
      <c r="D98" s="190"/>
      <c r="E98" s="190"/>
      <c r="F98" s="218">
        <f>SUM(F6:F97)</f>
        <v>965</v>
      </c>
      <c r="G98" s="218">
        <f>SUM(G6:G97)</f>
        <v>38848</v>
      </c>
      <c r="H98" s="219">
        <f>SUM(H6:H97)</f>
        <v>148</v>
      </c>
      <c r="I98" s="219">
        <f>SUM(I6:I97)</f>
        <v>8514</v>
      </c>
      <c r="J98" s="220"/>
      <c r="K98" s="221"/>
      <c r="L98" s="222">
        <f>SUM(L6:L97)</f>
        <v>99</v>
      </c>
      <c r="M98" s="222">
        <f>SUM(M6:M97)</f>
        <v>1923</v>
      </c>
      <c r="N98" s="223">
        <f>SUM(N6:N97)</f>
        <v>0</v>
      </c>
      <c r="O98" s="223"/>
      <c r="P98" s="224">
        <f>SUM(P6:P97)</f>
        <v>1</v>
      </c>
      <c r="Q98" s="224">
        <f>SUM(Q6:Q97)</f>
        <v>175</v>
      </c>
      <c r="R98" s="225"/>
      <c r="S98" s="225"/>
      <c r="T98" s="217">
        <f>SUM(T6:T97)</f>
        <v>306</v>
      </c>
      <c r="U98" s="217">
        <f>SUM(U6:U97)</f>
        <v>994</v>
      </c>
      <c r="V98" s="87">
        <f>SUM(V6:V97)</f>
        <v>49857</v>
      </c>
      <c r="W98" s="87">
        <f>SUM(W6:W97)</f>
        <v>597</v>
      </c>
      <c r="X98" s="238"/>
    </row>
    <row r="99" spans="2:22" ht="19.5" thickTop="1">
      <c r="B99" s="190"/>
      <c r="C99" s="190"/>
      <c r="D99" s="190"/>
      <c r="E99" s="190"/>
      <c r="F99" s="191"/>
      <c r="V99" s="179"/>
    </row>
  </sheetData>
  <sheetProtection/>
  <mergeCells count="5">
    <mergeCell ref="X4:X5"/>
    <mergeCell ref="F4:U4"/>
    <mergeCell ref="A1:T2"/>
    <mergeCell ref="A4:A5"/>
    <mergeCell ref="B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2020-11-09T07:30:35Z</cp:lastPrinted>
  <dcterms:created xsi:type="dcterms:W3CDTF">2015-02-26T09:01:04Z</dcterms:created>
  <dcterms:modified xsi:type="dcterms:W3CDTF">2021-10-11T02:28:24Z</dcterms:modified>
  <cp:category/>
  <cp:version/>
  <cp:contentType/>
  <cp:contentStatus/>
</cp:coreProperties>
</file>